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 2\Xcountry\Entries &amp; schedules\Old   Entries &amp; At-Large\2023\"/>
    </mc:Choice>
  </mc:AlternateContent>
  <xr:revisionPtr revIDLastSave="0" documentId="14_{509D568F-011D-4781-B47C-D94A11CED125}" xr6:coauthVersionLast="47" xr6:coauthVersionMax="47" xr10:uidLastSave="{00000000-0000-0000-0000-000000000000}"/>
  <bookViews>
    <workbookView xWindow="31245" yWindow="960" windowWidth="21600" windowHeight="11385" activeTab="1" xr2:uid="{4FD7D10B-4703-4047-88CE-0340CA44BC5A}"/>
  </bookViews>
  <sheets>
    <sheet name="Qual by division" sheetId="1" r:id="rId1"/>
    <sheet name="Team time" sheetId="2" r:id="rId2"/>
    <sheet name="SCCAL Boys (Ind)" sheetId="3" r:id="rId3"/>
    <sheet name="SCCAL Girls (Ind) 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" l="1"/>
  <c r="H33" i="2"/>
  <c r="J33" i="2" s="1"/>
  <c r="H34" i="2"/>
  <c r="J34" i="2" s="1"/>
  <c r="H32" i="2"/>
  <c r="H29" i="2"/>
  <c r="J29" i="2" s="1"/>
  <c r="H28" i="2"/>
  <c r="J28" i="2" s="1"/>
  <c r="H27" i="2"/>
  <c r="J27" i="2" s="1"/>
  <c r="S56" i="6"/>
  <c r="T56" i="6"/>
  <c r="S57" i="6"/>
  <c r="T55" i="6"/>
  <c r="S55" i="6"/>
  <c r="T54" i="6"/>
  <c r="S54" i="6"/>
  <c r="S51" i="6"/>
  <c r="T50" i="6"/>
  <c r="S50" i="6"/>
  <c r="T49" i="6"/>
  <c r="S49" i="6"/>
  <c r="T14" i="3"/>
  <c r="U13" i="3"/>
  <c r="T13" i="3"/>
  <c r="T15" i="3" s="1"/>
  <c r="T10" i="3"/>
  <c r="U9" i="3"/>
  <c r="T9" i="3"/>
  <c r="W9" i="3" s="1"/>
  <c r="U8" i="3"/>
  <c r="T8" i="3"/>
  <c r="U7" i="3"/>
  <c r="T7" i="3"/>
  <c r="T4" i="3"/>
  <c r="U3" i="3"/>
  <c r="T3" i="3"/>
  <c r="T5" i="3" s="1"/>
  <c r="V56" i="6" l="1"/>
  <c r="S60" i="6"/>
  <c r="V49" i="6"/>
  <c r="S52" i="6"/>
  <c r="V54" i="6"/>
  <c r="T58" i="6"/>
  <c r="S58" i="6"/>
  <c r="V50" i="6"/>
  <c r="V55" i="6"/>
  <c r="T52" i="6"/>
  <c r="T11" i="3"/>
  <c r="W13" i="3"/>
  <c r="U11" i="3"/>
  <c r="W3" i="3"/>
  <c r="T17" i="3"/>
  <c r="W8" i="3"/>
  <c r="U5" i="3"/>
  <c r="W7" i="3"/>
  <c r="U15" i="3"/>
  <c r="W15" i="3" s="1"/>
  <c r="T18" i="3" l="1"/>
  <c r="V58" i="6"/>
  <c r="W58" i="6" s="1"/>
  <c r="S61" i="6"/>
  <c r="V52" i="6"/>
  <c r="W52" i="6" s="1"/>
  <c r="T61" i="6"/>
  <c r="W11" i="3"/>
  <c r="W5" i="3"/>
  <c r="U18" i="3"/>
  <c r="W18" i="3" l="1"/>
  <c r="X18" i="3" s="1"/>
  <c r="V61" i="6"/>
  <c r="W61" i="6" s="1"/>
  <c r="T61" i="3"/>
  <c r="U59" i="3"/>
  <c r="T59" i="3"/>
  <c r="U58" i="3"/>
  <c r="T58" i="3"/>
  <c r="U57" i="3"/>
  <c r="T57" i="3"/>
  <c r="T54" i="3"/>
  <c r="U53" i="3"/>
  <c r="T53" i="3"/>
  <c r="T55" i="3" s="1"/>
  <c r="U38" i="3"/>
  <c r="T38" i="3"/>
  <c r="S36" i="6"/>
  <c r="S29" i="6"/>
  <c r="S28" i="6"/>
  <c r="S27" i="6"/>
  <c r="S23" i="6"/>
  <c r="S22" i="6"/>
  <c r="S21" i="6"/>
  <c r="T21" i="6"/>
  <c r="S14" i="6"/>
  <c r="S10" i="6"/>
  <c r="S4" i="6"/>
  <c r="T8" i="6"/>
  <c r="S8" i="6"/>
  <c r="T4" i="6"/>
  <c r="T22" i="6"/>
  <c r="S43" i="6"/>
  <c r="T42" i="6"/>
  <c r="S42" i="6"/>
  <c r="T41" i="6"/>
  <c r="S41" i="6"/>
  <c r="S38" i="6"/>
  <c r="T37" i="6"/>
  <c r="S37" i="6"/>
  <c r="T36" i="6"/>
  <c r="S30" i="6"/>
  <c r="T29" i="6"/>
  <c r="V29" i="6" s="1"/>
  <c r="T28" i="6"/>
  <c r="V28" i="6" s="1"/>
  <c r="T27" i="6"/>
  <c r="V27" i="6" s="1"/>
  <c r="S24" i="6"/>
  <c r="S33" i="6" s="1"/>
  <c r="T23" i="6"/>
  <c r="S15" i="6"/>
  <c r="T14" i="6"/>
  <c r="T16" i="6" s="1"/>
  <c r="S11" i="6"/>
  <c r="T10" i="6"/>
  <c r="V10" i="6" s="1"/>
  <c r="T9" i="6"/>
  <c r="S9" i="6"/>
  <c r="S5" i="6"/>
  <c r="T3" i="6"/>
  <c r="S3" i="6"/>
  <c r="T46" i="3"/>
  <c r="U45" i="3"/>
  <c r="T45" i="3"/>
  <c r="U44" i="3"/>
  <c r="T44" i="3"/>
  <c r="U43" i="3"/>
  <c r="T43" i="3"/>
  <c r="U42" i="3"/>
  <c r="T42" i="3"/>
  <c r="T39" i="3"/>
  <c r="U37" i="3"/>
  <c r="T37" i="3"/>
  <c r="T30" i="3"/>
  <c r="U29" i="3"/>
  <c r="T29" i="3"/>
  <c r="U28" i="3"/>
  <c r="T28" i="3"/>
  <c r="U27" i="3"/>
  <c r="T27" i="3"/>
  <c r="U26" i="3"/>
  <c r="T26" i="3"/>
  <c r="T23" i="3"/>
  <c r="U22" i="3"/>
  <c r="T22" i="3"/>
  <c r="U21" i="3"/>
  <c r="T21" i="3"/>
  <c r="H17" i="2"/>
  <c r="J17" i="2" s="1"/>
  <c r="H18" i="2"/>
  <c r="J18" i="2" s="1"/>
  <c r="H19" i="2"/>
  <c r="J19" i="2" s="1"/>
  <c r="H22" i="2"/>
  <c r="J22" i="2" s="1"/>
  <c r="H23" i="2"/>
  <c r="J23" i="2" s="1"/>
  <c r="H24" i="2"/>
  <c r="J24" i="2" s="1"/>
  <c r="H9" i="2"/>
  <c r="J9" i="2" s="1"/>
  <c r="H10" i="2"/>
  <c r="J10" i="2" s="1"/>
  <c r="H11" i="2"/>
  <c r="J11" i="2" s="1"/>
  <c r="H12" i="2"/>
  <c r="J12" i="2" s="1"/>
  <c r="H13" i="2"/>
  <c r="J13" i="2" s="1"/>
  <c r="H14" i="2"/>
  <c r="J14" i="2" s="1"/>
  <c r="H4" i="2"/>
  <c r="J4" i="2" s="1"/>
  <c r="H5" i="2"/>
  <c r="J5" i="2" s="1"/>
  <c r="H6" i="2"/>
  <c r="J6" i="2" s="1"/>
  <c r="H3" i="2"/>
  <c r="J3" i="2" s="1"/>
  <c r="W22" i="3" l="1"/>
  <c r="W37" i="3"/>
  <c r="T64" i="3"/>
  <c r="S25" i="6"/>
  <c r="T6" i="6"/>
  <c r="W58" i="3"/>
  <c r="T62" i="3"/>
  <c r="T65" i="3" s="1"/>
  <c r="W59" i="3"/>
  <c r="W53" i="3"/>
  <c r="U62" i="3"/>
  <c r="U55" i="3"/>
  <c r="W57" i="3"/>
  <c r="W21" i="3"/>
  <c r="W26" i="3"/>
  <c r="W28" i="3"/>
  <c r="W42" i="3"/>
  <c r="W44" i="3"/>
  <c r="W27" i="3"/>
  <c r="W29" i="3"/>
  <c r="W43" i="3"/>
  <c r="W45" i="3"/>
  <c r="W38" i="3"/>
  <c r="S31" i="6"/>
  <c r="S34" i="6" s="1"/>
  <c r="V9" i="6"/>
  <c r="V3" i="6"/>
  <c r="V23" i="6"/>
  <c r="V14" i="6"/>
  <c r="V4" i="6"/>
  <c r="V21" i="6"/>
  <c r="S46" i="6"/>
  <c r="T49" i="3"/>
  <c r="T33" i="3"/>
  <c r="S12" i="6"/>
  <c r="S18" i="6"/>
  <c r="S6" i="6"/>
  <c r="V42" i="6"/>
  <c r="V41" i="6"/>
  <c r="S39" i="6"/>
  <c r="V37" i="6"/>
  <c r="T12" i="6"/>
  <c r="V8" i="6"/>
  <c r="S44" i="6"/>
  <c r="T39" i="6"/>
  <c r="T44" i="6"/>
  <c r="S16" i="6"/>
  <c r="V16" i="6" s="1"/>
  <c r="W16" i="6" s="1"/>
  <c r="V36" i="6"/>
  <c r="T25" i="6"/>
  <c r="T31" i="6"/>
  <c r="T40" i="3"/>
  <c r="U47" i="3"/>
  <c r="U24" i="3"/>
  <c r="T47" i="3"/>
  <c r="U31" i="3"/>
  <c r="U40" i="3"/>
  <c r="U50" i="3" s="1"/>
  <c r="T24" i="3"/>
  <c r="T68" i="3" s="1"/>
  <c r="T31" i="3"/>
  <c r="W55" i="3" l="1"/>
  <c r="U65" i="3"/>
  <c r="W65" i="3" s="1"/>
  <c r="X65" i="3" s="1"/>
  <c r="U68" i="3"/>
  <c r="W68" i="3" s="1"/>
  <c r="X68" i="3" s="1"/>
  <c r="T67" i="3"/>
  <c r="S64" i="6"/>
  <c r="T19" i="6"/>
  <c r="T47" i="6"/>
  <c r="S63" i="6"/>
  <c r="T64" i="6"/>
  <c r="V64" i="6" s="1"/>
  <c r="S47" i="6"/>
  <c r="W62" i="3"/>
  <c r="T34" i="3"/>
  <c r="W47" i="3"/>
  <c r="W31" i="3"/>
  <c r="W24" i="3"/>
  <c r="U34" i="3"/>
  <c r="T34" i="6"/>
  <c r="V34" i="6" s="1"/>
  <c r="W34" i="6" s="1"/>
  <c r="S19" i="6"/>
  <c r="V19" i="6" s="1"/>
  <c r="W19" i="6" s="1"/>
  <c r="V31" i="6"/>
  <c r="W31" i="6" s="1"/>
  <c r="V6" i="6"/>
  <c r="W6" i="6" s="1"/>
  <c r="V12" i="6"/>
  <c r="W12" i="6" s="1"/>
  <c r="V25" i="6"/>
  <c r="W25" i="6" s="1"/>
  <c r="W40" i="3"/>
  <c r="T50" i="3"/>
  <c r="W50" i="3" s="1"/>
  <c r="X50" i="3" s="1"/>
  <c r="V44" i="6"/>
  <c r="W44" i="6" s="1"/>
  <c r="V39" i="6"/>
  <c r="W39" i="6" s="1"/>
  <c r="V47" i="6" l="1"/>
  <c r="W47" i="6" s="1"/>
  <c r="W64" i="6"/>
  <c r="W34" i="3"/>
  <c r="X34" i="3" s="1"/>
</calcChain>
</file>

<file path=xl/sharedStrings.xml><?xml version="1.0" encoding="utf-8"?>
<sst xmlns="http://schemas.openxmlformats.org/spreadsheetml/2006/main" count="131" uniqueCount="34">
  <si>
    <t>Boys</t>
  </si>
  <si>
    <t>Girls</t>
  </si>
  <si>
    <t>Aptos</t>
  </si>
  <si>
    <t>SLV</t>
  </si>
  <si>
    <t>Santa Cruz</t>
  </si>
  <si>
    <t>Scotts Valley</t>
  </si>
  <si>
    <t>Soquel</t>
  </si>
  <si>
    <t>Mt. Madonna</t>
  </si>
  <si>
    <t>St. Francis CCC</t>
  </si>
  <si>
    <t>Scotts Vally</t>
  </si>
  <si>
    <t>St.Francis CCC</t>
  </si>
  <si>
    <t>2016 Boys</t>
  </si>
  <si>
    <t>St. Francis</t>
  </si>
  <si>
    <t>2016 Girls</t>
  </si>
  <si>
    <t>2021 Boys</t>
  </si>
  <si>
    <t>2021 Girls</t>
  </si>
  <si>
    <t>CCS - Min</t>
  </si>
  <si>
    <t>Diff</t>
  </si>
  <si>
    <t>St. Francis SCP</t>
  </si>
  <si>
    <t>San Lorenzo Valley</t>
  </si>
  <si>
    <t>Harbor</t>
  </si>
  <si>
    <t>SCCAL</t>
  </si>
  <si>
    <t>athletes/division</t>
  </si>
  <si>
    <t>avg</t>
  </si>
  <si>
    <t>2022 Boys</t>
  </si>
  <si>
    <t>2022 Girls</t>
  </si>
  <si>
    <t>runner 1</t>
  </si>
  <si>
    <t>runner 2</t>
  </si>
  <si>
    <t>runner 3</t>
  </si>
  <si>
    <t>runner 4</t>
  </si>
  <si>
    <t>runner 5</t>
  </si>
  <si>
    <t>team (league)</t>
  </si>
  <si>
    <t>team(CCS)</t>
  </si>
  <si>
    <t>diff.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</si>
</sst>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[h]:mm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name val="Courier"/>
      <family val="3"/>
    </font>
    <font>
      <sz val="12"/>
      <name val="Arial"/>
      <family val="2"/>
    </font>
    <font>
      <sz val="11"/>
      <color theme="4"/>
      <name val="Calibri"/>
      <family val="2"/>
      <scheme val="minor"/>
    </font>
    <font>
      <sz val="11"/>
      <color rgb="FF7030A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/>
      <sz val="11"/>
      <color rgb="FF0070C0"/>
      <name val="Calibri"/>
      <family val="2"/>
      <scheme val="minor"/>
    </font>
    <font>
      <i/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165" fontId="3" fillId="0" borderId="0" xfId="0" applyNumberFormat="1" applyFont="1" applyAlignment="1">
      <alignment horizontal="center"/>
    </xf>
    <xf numFmtId="20" fontId="0" fillId="0" borderId="0" xfId="0" applyNumberFormat="1"/>
    <xf numFmtId="165" fontId="2" fillId="0" borderId="0" xfId="0" applyNumberFormat="1" applyFont="1"/>
    <xf numFmtId="165" fontId="3" fillId="0" borderId="0" xfId="0" applyNumberFormat="1" applyFont="1"/>
    <xf numFmtId="0" fontId="1" fillId="0" borderId="0" xfId="0" applyFont="1"/>
    <xf numFmtId="165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165" fontId="6" fillId="0" borderId="0" xfId="0" applyNumberFormat="1" applyFont="1"/>
    <xf numFmtId="165" fontId="6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0" fontId="2" fillId="0" borderId="0" xfId="0" applyFont="1"/>
    <xf numFmtId="165" fontId="8" fillId="0" borderId="0" xfId="0" applyNumberFormat="1" applyFont="1"/>
    <xf numFmtId="46" fontId="0" fillId="0" borderId="0" xfId="0" applyNumberFormat="1"/>
    <xf numFmtId="165" fontId="5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9" fillId="0" borderId="0" xfId="0" applyFont="1"/>
    <xf numFmtId="165" fontId="9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165" fontId="11" fillId="0" borderId="0" xfId="0" applyNumberFormat="1" applyFont="1" applyAlignment="1">
      <alignment horizontal="center"/>
    </xf>
    <xf numFmtId="165" fontId="10" fillId="0" borderId="0" xfId="0" applyNumberFormat="1" applyFont="1"/>
    <xf numFmtId="165" fontId="12" fillId="0" borderId="0" xfId="0" applyNumberFormat="1" applyFont="1" applyAlignment="1">
      <alignment horizontal="center"/>
    </xf>
    <xf numFmtId="165" fontId="0" fillId="2" borderId="0" xfId="0" applyNumberFormat="1" applyFill="1"/>
    <xf numFmtId="0" fontId="3" fillId="2" borderId="1" xfId="0" applyFont="1" applyFill="1" applyBorder="1"/>
    <xf numFmtId="165" fontId="1" fillId="2" borderId="1" xfId="0" applyNumberFormat="1" applyFont="1" applyFill="1" applyBorder="1"/>
    <xf numFmtId="165" fontId="0" fillId="2" borderId="1" xfId="0" applyNumberFormat="1" applyFill="1" applyBorder="1"/>
    <xf numFmtId="165" fontId="3" fillId="2" borderId="1" xfId="0" applyNumberFormat="1" applyFont="1" applyFill="1" applyBorder="1"/>
    <xf numFmtId="0" fontId="0" fillId="2" borderId="1" xfId="0" applyFill="1" applyBorder="1"/>
    <xf numFmtId="165" fontId="2" fillId="2" borderId="1" xfId="0" applyNumberFormat="1" applyFont="1" applyFill="1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20" fontId="0" fillId="0" borderId="0" xfId="0" applyNumberFormat="1" applyAlignment="1">
      <alignment horizontal="center"/>
    </xf>
    <xf numFmtId="20" fontId="16" fillId="0" borderId="0" xfId="0" applyNumberFormat="1" applyFont="1" applyAlignment="1">
      <alignment horizontal="center"/>
    </xf>
    <xf numFmtId="20" fontId="16" fillId="0" borderId="0" xfId="0" applyNumberFormat="1" applyFont="1"/>
    <xf numFmtId="20" fontId="1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8BBD6-931D-4540-9EF6-7F7955C0E9DF}">
  <dimension ref="A1:J21"/>
  <sheetViews>
    <sheetView workbookViewId="0">
      <selection activeCell="I21" sqref="I21"/>
    </sheetView>
  </sheetViews>
  <sheetFormatPr defaultRowHeight="15" x14ac:dyDescent="0.25"/>
  <cols>
    <col min="2" max="2" width="17.140625" customWidth="1"/>
    <col min="7" max="7" width="12.85546875" customWidth="1"/>
  </cols>
  <sheetData>
    <row r="1" spans="1:10" x14ac:dyDescent="0.25">
      <c r="B1" t="s">
        <v>0</v>
      </c>
      <c r="G1" t="s">
        <v>1</v>
      </c>
    </row>
    <row r="2" spans="1:10" x14ac:dyDescent="0.25">
      <c r="A2">
        <v>19</v>
      </c>
      <c r="B2" t="s">
        <v>2</v>
      </c>
      <c r="E2">
        <v>3</v>
      </c>
      <c r="F2">
        <v>19</v>
      </c>
      <c r="G2" t="s">
        <v>2</v>
      </c>
      <c r="J2">
        <v>3</v>
      </c>
    </row>
    <row r="3" spans="1:10" x14ac:dyDescent="0.25">
      <c r="A3">
        <v>19</v>
      </c>
      <c r="B3" t="s">
        <v>7</v>
      </c>
      <c r="E3">
        <v>5</v>
      </c>
      <c r="F3">
        <v>19</v>
      </c>
      <c r="G3" t="s">
        <v>3</v>
      </c>
      <c r="J3">
        <v>4</v>
      </c>
    </row>
    <row r="4" spans="1:10" x14ac:dyDescent="0.25">
      <c r="A4">
        <v>19</v>
      </c>
      <c r="B4" t="s">
        <v>3</v>
      </c>
      <c r="E4">
        <v>4</v>
      </c>
      <c r="F4">
        <v>19</v>
      </c>
      <c r="G4" t="s">
        <v>4</v>
      </c>
      <c r="J4">
        <v>3</v>
      </c>
    </row>
    <row r="5" spans="1:10" x14ac:dyDescent="0.25">
      <c r="A5">
        <v>19</v>
      </c>
      <c r="B5" t="s">
        <v>4</v>
      </c>
      <c r="E5">
        <v>4</v>
      </c>
      <c r="F5">
        <v>19</v>
      </c>
      <c r="G5" t="s">
        <v>5</v>
      </c>
      <c r="J5">
        <v>4</v>
      </c>
    </row>
    <row r="6" spans="1:10" x14ac:dyDescent="0.25">
      <c r="A6">
        <v>19</v>
      </c>
      <c r="B6" t="s">
        <v>5</v>
      </c>
      <c r="E6">
        <v>4</v>
      </c>
      <c r="F6">
        <v>19</v>
      </c>
      <c r="G6" t="s">
        <v>6</v>
      </c>
      <c r="J6">
        <v>3</v>
      </c>
    </row>
    <row r="8" spans="1:10" x14ac:dyDescent="0.25">
      <c r="A8">
        <v>16</v>
      </c>
      <c r="B8" t="s">
        <v>2</v>
      </c>
      <c r="E8">
        <v>3</v>
      </c>
      <c r="F8">
        <v>16</v>
      </c>
      <c r="G8" t="s">
        <v>2</v>
      </c>
      <c r="J8">
        <v>3</v>
      </c>
    </row>
    <row r="9" spans="1:10" x14ac:dyDescent="0.25">
      <c r="A9">
        <v>16</v>
      </c>
      <c r="B9" t="s">
        <v>3</v>
      </c>
      <c r="E9">
        <v>4</v>
      </c>
      <c r="F9">
        <v>16</v>
      </c>
      <c r="G9" t="s">
        <v>3</v>
      </c>
      <c r="J9">
        <v>4</v>
      </c>
    </row>
    <row r="10" spans="1:10" x14ac:dyDescent="0.25">
      <c r="A10">
        <v>16</v>
      </c>
      <c r="B10" t="s">
        <v>9</v>
      </c>
      <c r="E10">
        <v>4</v>
      </c>
      <c r="F10">
        <v>16</v>
      </c>
      <c r="G10" t="s">
        <v>4</v>
      </c>
      <c r="J10">
        <v>4</v>
      </c>
    </row>
    <row r="11" spans="1:10" x14ac:dyDescent="0.25">
      <c r="A11">
        <v>16</v>
      </c>
      <c r="B11" t="s">
        <v>10</v>
      </c>
      <c r="E11">
        <v>5</v>
      </c>
      <c r="F11">
        <v>16</v>
      </c>
      <c r="G11" t="s">
        <v>5</v>
      </c>
      <c r="J11">
        <v>4</v>
      </c>
    </row>
    <row r="12" spans="1:10" x14ac:dyDescent="0.25">
      <c r="F12">
        <v>16</v>
      </c>
      <c r="G12" t="s">
        <v>6</v>
      </c>
      <c r="J12">
        <v>3</v>
      </c>
    </row>
    <row r="13" spans="1:10" x14ac:dyDescent="0.25">
      <c r="F13">
        <v>16</v>
      </c>
      <c r="G13" t="s">
        <v>8</v>
      </c>
      <c r="J13">
        <v>5</v>
      </c>
    </row>
    <row r="15" spans="1:10" x14ac:dyDescent="0.25">
      <c r="A15">
        <v>21</v>
      </c>
      <c r="B15" t="s">
        <v>2</v>
      </c>
      <c r="E15">
        <v>3</v>
      </c>
      <c r="F15">
        <v>21</v>
      </c>
      <c r="G15" t="s">
        <v>2</v>
      </c>
      <c r="J15">
        <v>3</v>
      </c>
    </row>
    <row r="16" spans="1:10" x14ac:dyDescent="0.25">
      <c r="B16" t="s">
        <v>4</v>
      </c>
      <c r="E16">
        <v>3</v>
      </c>
      <c r="G16" t="s">
        <v>5</v>
      </c>
      <c r="J16">
        <v>4</v>
      </c>
    </row>
    <row r="17" spans="1:10" x14ac:dyDescent="0.25">
      <c r="B17" t="s">
        <v>5</v>
      </c>
      <c r="E17">
        <v>4</v>
      </c>
      <c r="G17" t="s">
        <v>6</v>
      </c>
      <c r="J17">
        <v>3</v>
      </c>
    </row>
    <row r="19" spans="1:10" x14ac:dyDescent="0.25">
      <c r="A19">
        <v>22</v>
      </c>
      <c r="B19" t="s">
        <v>2</v>
      </c>
      <c r="E19">
        <v>3</v>
      </c>
      <c r="G19" t="s">
        <v>2</v>
      </c>
      <c r="J19">
        <v>3</v>
      </c>
    </row>
    <row r="20" spans="1:10" x14ac:dyDescent="0.25">
      <c r="B20" t="s">
        <v>4</v>
      </c>
      <c r="E20">
        <v>4</v>
      </c>
      <c r="G20" t="s">
        <v>5</v>
      </c>
      <c r="J20">
        <v>4</v>
      </c>
    </row>
    <row r="21" spans="1:10" x14ac:dyDescent="0.25">
      <c r="B21" t="s">
        <v>5</v>
      </c>
      <c r="E21">
        <v>4</v>
      </c>
      <c r="G21" t="s">
        <v>3</v>
      </c>
      <c r="J21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4E0F3-0DD6-44E1-BC33-BCE42A57B2F2}">
  <dimension ref="A1:M34"/>
  <sheetViews>
    <sheetView tabSelected="1" workbookViewId="0">
      <selection activeCell="B1" sqref="B1:J1"/>
    </sheetView>
  </sheetViews>
  <sheetFormatPr defaultRowHeight="15" x14ac:dyDescent="0.25"/>
  <cols>
    <col min="1" max="1" width="12.7109375" customWidth="1"/>
    <col min="2" max="6" width="10.42578125" style="43" bestFit="1" customWidth="1"/>
    <col min="7" max="7" width="9.140625" style="6"/>
    <col min="8" max="8" width="14.28515625" style="6" customWidth="1"/>
    <col min="9" max="9" width="10.42578125" style="6" customWidth="1"/>
    <col min="10" max="10" width="11.5703125" style="6" customWidth="1"/>
    <col min="11" max="11" width="9.140625" style="6"/>
    <col min="12" max="13" width="9.140625" style="1"/>
  </cols>
  <sheetData>
    <row r="1" spans="1:10" x14ac:dyDescent="0.25">
      <c r="B1" s="44" t="s">
        <v>26</v>
      </c>
      <c r="C1" s="44" t="s">
        <v>27</v>
      </c>
      <c r="D1" s="44" t="s">
        <v>28</v>
      </c>
      <c r="E1" s="44" t="s">
        <v>29</v>
      </c>
      <c r="F1" s="44" t="s">
        <v>30</v>
      </c>
      <c r="G1" s="45"/>
      <c r="H1" s="45" t="s">
        <v>31</v>
      </c>
      <c r="I1" s="45" t="s">
        <v>32</v>
      </c>
      <c r="J1" s="46" t="s">
        <v>33</v>
      </c>
    </row>
    <row r="2" spans="1:10" x14ac:dyDescent="0.25">
      <c r="A2" t="s">
        <v>11</v>
      </c>
    </row>
    <row r="3" spans="1:10" x14ac:dyDescent="0.25">
      <c r="A3" t="s">
        <v>2</v>
      </c>
      <c r="B3" s="23">
        <v>0.66666666666666663</v>
      </c>
      <c r="C3" s="23">
        <v>0.67708333333333337</v>
      </c>
      <c r="D3" s="23">
        <v>0.68125000000000002</v>
      </c>
      <c r="E3" s="23">
        <v>0.69305555555555554</v>
      </c>
      <c r="F3" s="23">
        <v>0.72916666666666663</v>
      </c>
      <c r="G3" s="4"/>
      <c r="H3" s="4">
        <f>SUM(B3:F3)</f>
        <v>3.447222222222222</v>
      </c>
      <c r="I3" s="4">
        <v>3.5541666666666667</v>
      </c>
      <c r="J3" s="10">
        <f>(I3-H3)</f>
        <v>0.10694444444444473</v>
      </c>
    </row>
    <row r="4" spans="1:10" x14ac:dyDescent="0.25">
      <c r="A4" t="s">
        <v>3</v>
      </c>
      <c r="B4" s="23">
        <v>0.65069444444444446</v>
      </c>
      <c r="C4" s="23">
        <v>0.68333333333333324</v>
      </c>
      <c r="D4" s="23">
        <v>0.69374999999999998</v>
      </c>
      <c r="E4" s="23">
        <v>0.69861111111111107</v>
      </c>
      <c r="F4" s="23">
        <v>0.71180555555555547</v>
      </c>
      <c r="G4" s="4"/>
      <c r="H4" s="4">
        <f t="shared" ref="H4:H24" si="0">SUM(B4:F4)</f>
        <v>3.4381944444444441</v>
      </c>
      <c r="I4" s="4">
        <v>3.4444444444444446</v>
      </c>
      <c r="J4" s="10">
        <f t="shared" ref="J4:J24" si="1">(I4-H4)</f>
        <v>6.2500000000005329E-3</v>
      </c>
    </row>
    <row r="5" spans="1:10" x14ac:dyDescent="0.25">
      <c r="A5" t="s">
        <v>5</v>
      </c>
      <c r="B5" s="23">
        <v>0.71111111111111114</v>
      </c>
      <c r="C5" s="23">
        <v>0.72361111111111109</v>
      </c>
      <c r="D5" s="23">
        <v>0.72499999999999998</v>
      </c>
      <c r="E5" s="23">
        <v>0.72777777777777775</v>
      </c>
      <c r="F5" s="23">
        <v>0.74097222222222225</v>
      </c>
      <c r="G5" s="4"/>
      <c r="H5" s="4">
        <f t="shared" si="0"/>
        <v>3.6284722222222223</v>
      </c>
      <c r="I5" s="4">
        <v>3.6013888888888892</v>
      </c>
      <c r="J5" s="10">
        <f t="shared" si="1"/>
        <v>-2.7083333333333126E-2</v>
      </c>
    </row>
    <row r="6" spans="1:10" x14ac:dyDescent="0.25">
      <c r="A6" t="s">
        <v>12</v>
      </c>
      <c r="B6" s="23">
        <v>0.6791666666666667</v>
      </c>
      <c r="C6" s="23">
        <v>0.68194444444444446</v>
      </c>
      <c r="D6" s="23">
        <v>0.73263888888888884</v>
      </c>
      <c r="E6" s="23">
        <v>0.77013888888888893</v>
      </c>
      <c r="F6" s="23">
        <v>0.82013888888888886</v>
      </c>
      <c r="G6" s="4"/>
      <c r="H6" s="4">
        <f t="shared" si="0"/>
        <v>3.6840277777777777</v>
      </c>
      <c r="I6" s="4">
        <v>3.7118055555555554</v>
      </c>
      <c r="J6" s="10">
        <f t="shared" si="1"/>
        <v>2.7777777777777679E-2</v>
      </c>
    </row>
    <row r="7" spans="1:10" x14ac:dyDescent="0.25">
      <c r="B7" s="23"/>
      <c r="C7" s="23"/>
      <c r="D7" s="23"/>
      <c r="E7" s="23"/>
      <c r="F7" s="23"/>
      <c r="G7" s="4"/>
      <c r="H7" s="4"/>
      <c r="I7" s="4"/>
      <c r="J7" s="10"/>
    </row>
    <row r="8" spans="1:10" x14ac:dyDescent="0.25">
      <c r="A8" t="s">
        <v>13</v>
      </c>
      <c r="B8" s="23"/>
      <c r="C8" s="23"/>
      <c r="D8" s="23"/>
      <c r="E8" s="23"/>
      <c r="F8" s="23"/>
      <c r="G8" s="4"/>
      <c r="H8" s="4"/>
      <c r="I8" s="4"/>
      <c r="J8" s="10"/>
    </row>
    <row r="9" spans="1:10" x14ac:dyDescent="0.25">
      <c r="A9" t="s">
        <v>2</v>
      </c>
      <c r="B9" s="23">
        <v>0.7416666666666667</v>
      </c>
      <c r="C9" s="23">
        <v>0.77777777777777779</v>
      </c>
      <c r="D9" s="23">
        <v>0.79513888888888884</v>
      </c>
      <c r="E9" s="23">
        <v>0.79999999999999993</v>
      </c>
      <c r="F9" s="23">
        <v>0.80833333333333324</v>
      </c>
      <c r="G9" s="4"/>
      <c r="H9" s="4">
        <f t="shared" si="0"/>
        <v>3.9229166666666662</v>
      </c>
      <c r="I9" s="4">
        <v>4.0076388888888888</v>
      </c>
      <c r="J9" s="10">
        <f t="shared" si="1"/>
        <v>8.4722222222222587E-2</v>
      </c>
    </row>
    <row r="10" spans="1:10" x14ac:dyDescent="0.25">
      <c r="A10" t="s">
        <v>3</v>
      </c>
      <c r="B10" s="23">
        <v>0.76527777777777783</v>
      </c>
      <c r="C10" s="23">
        <v>0.81736111111111109</v>
      </c>
      <c r="D10" s="23">
        <v>0.84930555555555554</v>
      </c>
      <c r="E10" s="23">
        <v>0.85138888888888886</v>
      </c>
      <c r="F10" s="23">
        <v>0.86388888888888893</v>
      </c>
      <c r="G10" s="4"/>
      <c r="H10" s="4">
        <f t="shared" si="0"/>
        <v>4.1472222222222221</v>
      </c>
      <c r="I10" s="4">
        <v>4.1798611111111112</v>
      </c>
      <c r="J10" s="10">
        <f t="shared" si="1"/>
        <v>3.2638888888889106E-2</v>
      </c>
    </row>
    <row r="11" spans="1:10" x14ac:dyDescent="0.25">
      <c r="A11" t="s">
        <v>4</v>
      </c>
      <c r="B11" s="23">
        <v>0.7319444444444444</v>
      </c>
      <c r="C11" s="23">
        <v>0.79027777777777775</v>
      </c>
      <c r="D11" s="23">
        <v>0.80347222222222225</v>
      </c>
      <c r="E11" s="23">
        <v>0.84722222222222221</v>
      </c>
      <c r="F11" s="23">
        <v>0.85</v>
      </c>
      <c r="G11" s="4"/>
      <c r="H11" s="4">
        <f t="shared" si="0"/>
        <v>4.0229166666666663</v>
      </c>
      <c r="I11" s="4">
        <v>4.0493055555555557</v>
      </c>
      <c r="J11" s="10">
        <f t="shared" si="1"/>
        <v>2.6388888888889461E-2</v>
      </c>
    </row>
    <row r="12" spans="1:10" x14ac:dyDescent="0.25">
      <c r="A12" t="s">
        <v>5</v>
      </c>
      <c r="B12" s="23">
        <v>0.8125</v>
      </c>
      <c r="C12" s="23">
        <v>0.82291666666666663</v>
      </c>
      <c r="D12" s="23">
        <v>0.88680555555555562</v>
      </c>
      <c r="E12" s="23">
        <v>0.8930555555555556</v>
      </c>
      <c r="F12" s="23">
        <v>0.8979166666666667</v>
      </c>
      <c r="G12" s="4"/>
      <c r="H12" s="4">
        <f t="shared" si="0"/>
        <v>4.313194444444445</v>
      </c>
      <c r="I12" s="4">
        <v>4.3416666666666668</v>
      </c>
      <c r="J12" s="10">
        <f t="shared" si="1"/>
        <v>2.8472222222221788E-2</v>
      </c>
    </row>
    <row r="13" spans="1:10" x14ac:dyDescent="0.25">
      <c r="A13" t="s">
        <v>6</v>
      </c>
      <c r="B13" s="23">
        <v>0.7729166666666667</v>
      </c>
      <c r="C13" s="23">
        <v>0.81111111111111101</v>
      </c>
      <c r="D13" s="23">
        <v>0.87013888888888891</v>
      </c>
      <c r="E13" s="23">
        <v>0.89027777777777783</v>
      </c>
      <c r="F13" s="23">
        <v>0.90486111111111101</v>
      </c>
      <c r="G13" s="4"/>
      <c r="H13" s="4">
        <f t="shared" si="0"/>
        <v>4.2493055555555559</v>
      </c>
      <c r="I13" s="4">
        <v>4.2465277777777777</v>
      </c>
      <c r="J13" s="10">
        <f t="shared" si="1"/>
        <v>-2.777777777778212E-3</v>
      </c>
    </row>
    <row r="14" spans="1:10" x14ac:dyDescent="0.25">
      <c r="A14" t="s">
        <v>12</v>
      </c>
      <c r="B14" s="23">
        <v>0.91805555555555562</v>
      </c>
      <c r="C14" s="23">
        <v>0.93819444444444444</v>
      </c>
      <c r="D14" s="23">
        <v>0.94166666666666676</v>
      </c>
      <c r="E14" s="23">
        <v>0.9868055555555556</v>
      </c>
      <c r="F14" s="23">
        <v>1.0055555555555555</v>
      </c>
      <c r="G14" s="4"/>
      <c r="H14" s="4">
        <f t="shared" si="0"/>
        <v>4.7902777777777779</v>
      </c>
      <c r="I14" s="4">
        <v>4.9458333333333337</v>
      </c>
      <c r="J14" s="10">
        <f t="shared" si="1"/>
        <v>0.15555555555555589</v>
      </c>
    </row>
    <row r="15" spans="1:10" x14ac:dyDescent="0.25">
      <c r="B15" s="23"/>
      <c r="C15" s="23"/>
      <c r="D15" s="23"/>
      <c r="E15" s="23"/>
      <c r="F15" s="23"/>
      <c r="G15" s="4"/>
      <c r="H15" s="4"/>
      <c r="I15" s="4"/>
      <c r="J15" s="10"/>
    </row>
    <row r="16" spans="1:10" x14ac:dyDescent="0.25">
      <c r="A16" t="s">
        <v>14</v>
      </c>
      <c r="B16" s="23"/>
      <c r="C16" s="23"/>
      <c r="D16" s="23"/>
      <c r="E16" s="23"/>
      <c r="F16" s="23"/>
      <c r="G16" s="4"/>
      <c r="H16" s="4"/>
      <c r="I16" s="4"/>
      <c r="J16" s="10"/>
    </row>
    <row r="17" spans="1:10" x14ac:dyDescent="0.25">
      <c r="A17" t="s">
        <v>2</v>
      </c>
      <c r="B17" s="23">
        <v>0.64930555555555558</v>
      </c>
      <c r="C17" s="23">
        <v>0.69305555555555554</v>
      </c>
      <c r="D17" s="23">
        <v>0.70624999999999993</v>
      </c>
      <c r="E17" s="23">
        <v>0.7993055555555556</v>
      </c>
      <c r="F17" s="23">
        <v>0.81388888888888899</v>
      </c>
      <c r="G17" s="4"/>
      <c r="H17" s="4">
        <f t="shared" si="0"/>
        <v>3.661805555555556</v>
      </c>
      <c r="I17" s="4">
        <v>3.9041666666666668</v>
      </c>
      <c r="J17" s="10">
        <f t="shared" si="1"/>
        <v>0.24236111111111081</v>
      </c>
    </row>
    <row r="18" spans="1:10" x14ac:dyDescent="0.25">
      <c r="A18" t="s">
        <v>5</v>
      </c>
      <c r="B18" s="23">
        <v>0.63472222222222219</v>
      </c>
      <c r="C18" s="23">
        <v>0.64583333333333337</v>
      </c>
      <c r="D18" s="23">
        <v>0.68055555555555547</v>
      </c>
      <c r="E18" s="23">
        <v>0.68263888888888891</v>
      </c>
      <c r="F18" s="23">
        <v>0.70208333333333339</v>
      </c>
      <c r="G18" s="4"/>
      <c r="H18" s="4">
        <f t="shared" si="0"/>
        <v>3.3458333333333332</v>
      </c>
      <c r="I18" s="4">
        <v>3.4236111111111112</v>
      </c>
      <c r="J18" s="10">
        <f t="shared" si="1"/>
        <v>7.7777777777777946E-2</v>
      </c>
    </row>
    <row r="19" spans="1:10" x14ac:dyDescent="0.25">
      <c r="A19" t="s">
        <v>4</v>
      </c>
      <c r="B19" s="23">
        <v>0.66180555555555554</v>
      </c>
      <c r="C19" s="23">
        <v>0.66180555555555554</v>
      </c>
      <c r="D19" s="23">
        <v>0.68611111111111101</v>
      </c>
      <c r="E19" s="23">
        <v>0.70833333333333337</v>
      </c>
      <c r="F19" s="23">
        <v>0.71944444444444444</v>
      </c>
      <c r="G19" s="4"/>
      <c r="H19" s="4">
        <f t="shared" si="0"/>
        <v>3.4375</v>
      </c>
      <c r="I19" s="4">
        <v>3.5513888888888889</v>
      </c>
      <c r="J19" s="10">
        <f t="shared" si="1"/>
        <v>0.11388888888888893</v>
      </c>
    </row>
    <row r="20" spans="1:10" x14ac:dyDescent="0.25">
      <c r="B20" s="23"/>
      <c r="C20" s="23"/>
      <c r="D20" s="23"/>
      <c r="E20" s="23"/>
      <c r="F20" s="23"/>
      <c r="G20" s="4"/>
      <c r="H20" s="4"/>
      <c r="I20" s="4"/>
      <c r="J20" s="10"/>
    </row>
    <row r="21" spans="1:10" x14ac:dyDescent="0.25">
      <c r="A21" t="s">
        <v>15</v>
      </c>
      <c r="B21" s="23"/>
      <c r="C21" s="23"/>
      <c r="D21" s="23"/>
      <c r="E21" s="23"/>
      <c r="F21" s="23"/>
      <c r="G21" s="4"/>
      <c r="H21" s="4"/>
      <c r="I21" s="4"/>
      <c r="J21" s="10"/>
    </row>
    <row r="22" spans="1:10" x14ac:dyDescent="0.25">
      <c r="A22" t="s">
        <v>2</v>
      </c>
      <c r="B22" s="23">
        <v>0.77916666666666667</v>
      </c>
      <c r="C22" s="23">
        <v>0.7944444444444444</v>
      </c>
      <c r="D22" s="23">
        <v>0.8208333333333333</v>
      </c>
      <c r="E22" s="23">
        <v>0.83124999999999993</v>
      </c>
      <c r="F22" s="23">
        <v>0.83888888888888891</v>
      </c>
      <c r="G22" s="4"/>
      <c r="H22" s="4">
        <f t="shared" si="0"/>
        <v>4.0645833333333332</v>
      </c>
      <c r="I22" s="4">
        <v>4.3451388888888891</v>
      </c>
      <c r="J22" s="10">
        <f t="shared" si="1"/>
        <v>0.28055555555555589</v>
      </c>
    </row>
    <row r="23" spans="1:10" x14ac:dyDescent="0.25">
      <c r="A23" t="s">
        <v>5</v>
      </c>
      <c r="B23" s="23">
        <v>0.70833333333333337</v>
      </c>
      <c r="C23" s="23">
        <v>0.76736111111111116</v>
      </c>
      <c r="D23" s="23">
        <v>0.8222222222222223</v>
      </c>
      <c r="E23" s="23">
        <v>0.82708333333333339</v>
      </c>
      <c r="F23" s="23">
        <v>0.82916666666666661</v>
      </c>
      <c r="G23" s="4"/>
      <c r="H23" s="4">
        <f t="shared" si="0"/>
        <v>3.9541666666666671</v>
      </c>
      <c r="I23" s="4">
        <v>4.1208333333333336</v>
      </c>
      <c r="J23" s="10">
        <f t="shared" si="1"/>
        <v>0.16666666666666652</v>
      </c>
    </row>
    <row r="24" spans="1:10" x14ac:dyDescent="0.25">
      <c r="A24" t="s">
        <v>6</v>
      </c>
      <c r="B24" s="23">
        <v>0.83333333333333337</v>
      </c>
      <c r="C24" s="23">
        <v>0.85</v>
      </c>
      <c r="D24" s="23">
        <v>0.8569444444444444</v>
      </c>
      <c r="E24" s="23">
        <v>0.92291666666666661</v>
      </c>
      <c r="F24" s="23">
        <v>0.93402777777777779</v>
      </c>
      <c r="G24" s="4"/>
      <c r="H24" s="4">
        <f t="shared" si="0"/>
        <v>4.3972222222222221</v>
      </c>
      <c r="I24" s="4">
        <v>4.5930555555555559</v>
      </c>
      <c r="J24" s="10">
        <f t="shared" si="1"/>
        <v>0.19583333333333375</v>
      </c>
    </row>
    <row r="25" spans="1:10" x14ac:dyDescent="0.25">
      <c r="B25" s="23"/>
      <c r="C25" s="23"/>
      <c r="D25" s="23"/>
      <c r="E25" s="23"/>
      <c r="F25" s="23"/>
      <c r="G25" s="4"/>
      <c r="H25" s="4"/>
      <c r="I25" s="4"/>
      <c r="J25" s="4"/>
    </row>
    <row r="26" spans="1:10" x14ac:dyDescent="0.25">
      <c r="A26" t="s">
        <v>24</v>
      </c>
      <c r="B26" s="23"/>
      <c r="C26" s="23"/>
      <c r="D26" s="23"/>
      <c r="E26" s="23"/>
      <c r="F26" s="23"/>
      <c r="G26" s="4"/>
      <c r="H26" s="4"/>
      <c r="I26" s="4"/>
      <c r="J26" s="4"/>
    </row>
    <row r="27" spans="1:10" x14ac:dyDescent="0.25">
      <c r="A27" t="s">
        <v>2</v>
      </c>
      <c r="B27" s="23">
        <v>0.62152777777777779</v>
      </c>
      <c r="C27" s="23">
        <v>0.69027777777777777</v>
      </c>
      <c r="D27" s="23">
        <v>0.7090277777777777</v>
      </c>
      <c r="E27" s="23">
        <v>0.7270833333333333</v>
      </c>
      <c r="F27" s="23">
        <v>0.7583333333333333</v>
      </c>
      <c r="G27" s="4"/>
      <c r="H27" s="4">
        <f t="shared" ref="H27:H28" si="2">SUM(B27:F27)</f>
        <v>3.5062499999999996</v>
      </c>
      <c r="I27" s="4">
        <v>3.6937500000000001</v>
      </c>
      <c r="J27" s="10">
        <f t="shared" ref="J27:J29" si="3">(I27-H27)</f>
        <v>0.18750000000000044</v>
      </c>
    </row>
    <row r="28" spans="1:10" x14ac:dyDescent="0.25">
      <c r="A28" t="s">
        <v>4</v>
      </c>
      <c r="B28" s="23">
        <v>0.62569444444444444</v>
      </c>
      <c r="C28" s="23">
        <v>0.68263888888888891</v>
      </c>
      <c r="D28" s="23">
        <v>0.68472222222222223</v>
      </c>
      <c r="E28" s="23">
        <v>0.68958333333333333</v>
      </c>
      <c r="F28" s="23">
        <v>0.70208333333333339</v>
      </c>
      <c r="G28" s="4"/>
      <c r="H28" s="4">
        <f t="shared" si="2"/>
        <v>3.3847222222222224</v>
      </c>
      <c r="I28" s="4">
        <v>3.5604166666666668</v>
      </c>
      <c r="J28" s="10">
        <f t="shared" si="3"/>
        <v>0.17569444444444438</v>
      </c>
    </row>
    <row r="29" spans="1:10" x14ac:dyDescent="0.25">
      <c r="A29" t="s">
        <v>5</v>
      </c>
      <c r="B29" s="23">
        <v>0.62916666666666665</v>
      </c>
      <c r="C29" s="23">
        <v>0.65347222222222223</v>
      </c>
      <c r="D29" s="23">
        <v>0.67638888888888893</v>
      </c>
      <c r="E29" s="23">
        <v>0.68333333333333324</v>
      </c>
      <c r="F29" s="23">
        <v>0.68472222222222223</v>
      </c>
      <c r="G29" s="4"/>
      <c r="H29" s="4">
        <f>SUM(B29:F29)</f>
        <v>3.3270833333333334</v>
      </c>
      <c r="I29" s="4">
        <v>3.4624999999999999</v>
      </c>
      <c r="J29" s="10">
        <f t="shared" si="3"/>
        <v>0.13541666666666652</v>
      </c>
    </row>
    <row r="30" spans="1:10" x14ac:dyDescent="0.25">
      <c r="B30" s="23"/>
      <c r="C30" s="23"/>
      <c r="D30" s="23"/>
      <c r="E30" s="23"/>
      <c r="F30" s="23"/>
      <c r="G30" s="4"/>
      <c r="H30" s="4"/>
      <c r="I30" s="4"/>
      <c r="J30" s="4"/>
    </row>
    <row r="31" spans="1:10" x14ac:dyDescent="0.25">
      <c r="A31" t="s">
        <v>25</v>
      </c>
      <c r="B31" s="23"/>
      <c r="C31" s="23"/>
      <c r="D31" s="23"/>
      <c r="E31" s="23"/>
      <c r="F31" s="23"/>
      <c r="G31" s="4"/>
      <c r="H31" s="4"/>
      <c r="I31" s="4"/>
      <c r="J31" s="4"/>
    </row>
    <row r="32" spans="1:10" x14ac:dyDescent="0.25">
      <c r="A32" t="s">
        <v>2</v>
      </c>
      <c r="B32" s="23">
        <v>0.80208333333333337</v>
      </c>
      <c r="C32" s="23">
        <v>0.85416666666666663</v>
      </c>
      <c r="D32" s="23">
        <v>0.88263888888888886</v>
      </c>
      <c r="E32" s="23">
        <v>0.9</v>
      </c>
      <c r="F32" s="23">
        <v>0.93125000000000002</v>
      </c>
      <c r="G32" s="4"/>
      <c r="H32" s="4">
        <f t="shared" ref="H32:H34" si="4">SUM(B32:F32)</f>
        <v>4.3701388888888886</v>
      </c>
      <c r="I32" s="4">
        <v>4.6631944444444446</v>
      </c>
      <c r="J32" s="10">
        <f t="shared" ref="J32" si="5">(I32-H32)</f>
        <v>0.29305555555555607</v>
      </c>
    </row>
    <row r="33" spans="1:13" x14ac:dyDescent="0.25">
      <c r="A33" t="s">
        <v>5</v>
      </c>
      <c r="B33" s="23">
        <v>0.73263888888888884</v>
      </c>
      <c r="C33" s="23">
        <v>0.74861111111111101</v>
      </c>
      <c r="D33" s="23">
        <v>0.76736111111111116</v>
      </c>
      <c r="E33" s="23">
        <v>0.81111111111111101</v>
      </c>
      <c r="F33" s="23">
        <v>0.85763888888888884</v>
      </c>
      <c r="G33" s="7"/>
      <c r="H33" s="4">
        <f t="shared" si="4"/>
        <v>3.9173611111111106</v>
      </c>
      <c r="I33" s="8">
        <v>4.0201388888888889</v>
      </c>
      <c r="J33" s="10">
        <f t="shared" ref="J33" si="6">(I33-H33)</f>
        <v>0.1027777777777783</v>
      </c>
      <c r="L33"/>
      <c r="M33"/>
    </row>
    <row r="34" spans="1:13" x14ac:dyDescent="0.25">
      <c r="A34" t="s">
        <v>3</v>
      </c>
      <c r="B34" s="23">
        <v>0.77708333333333324</v>
      </c>
      <c r="C34" s="23">
        <v>0.80486111111111114</v>
      </c>
      <c r="D34" s="23">
        <v>0.83958333333333324</v>
      </c>
      <c r="E34" s="23">
        <v>0.87152777777777779</v>
      </c>
      <c r="F34" s="23">
        <v>0.8847222222222223</v>
      </c>
      <c r="G34" s="4"/>
      <c r="H34" s="4">
        <f t="shared" si="4"/>
        <v>4.1777777777777771</v>
      </c>
      <c r="I34" s="8">
        <v>4.3777777777777773</v>
      </c>
      <c r="J34" s="10">
        <f t="shared" ref="J34" si="7">(I34-H34)</f>
        <v>0.20000000000000018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1DCE-AAF1-4307-9946-36491F0E5003}">
  <dimension ref="A1:X68"/>
  <sheetViews>
    <sheetView topLeftCell="B4" zoomScale="90" zoomScaleNormal="90" workbookViewId="0">
      <selection activeCell="T65" sqref="T65"/>
    </sheetView>
  </sheetViews>
  <sheetFormatPr defaultRowHeight="15" x14ac:dyDescent="0.25"/>
  <cols>
    <col min="1" max="1" width="9.140625" style="2"/>
    <col min="2" max="2" width="25.5703125" customWidth="1"/>
    <col min="3" max="3" width="13.42578125" style="2" customWidth="1"/>
    <col min="5" max="5" width="9.140625" style="7"/>
    <col min="6" max="6" width="10.42578125" bestFit="1" customWidth="1"/>
    <col min="7" max="7" width="9.140625" style="7"/>
    <col min="9" max="9" width="9.140625" style="7"/>
    <col min="11" max="11" width="9.140625" style="7"/>
    <col min="13" max="13" width="9.140625" style="7"/>
    <col min="15" max="15" width="9.140625" style="7"/>
    <col min="17" max="17" width="9.140625" style="7"/>
    <col min="19" max="19" width="9.7109375" style="4" customWidth="1"/>
    <col min="20" max="20" width="9.140625" style="8"/>
    <col min="21" max="21" width="10.42578125" style="7" bestFit="1" customWidth="1"/>
    <col min="22" max="22" width="9.140625" style="4"/>
    <col min="23" max="23" width="9.28515625" style="4" customWidth="1"/>
  </cols>
  <sheetData>
    <row r="1" spans="1:23" s="27" customFormat="1" x14ac:dyDescent="0.25">
      <c r="A1" s="26"/>
      <c r="B1" s="27" t="s">
        <v>0</v>
      </c>
      <c r="C1" s="26"/>
      <c r="E1" s="28"/>
      <c r="G1" s="28"/>
      <c r="I1" s="28"/>
      <c r="K1" s="28"/>
      <c r="M1" s="28"/>
      <c r="O1" s="28"/>
      <c r="Q1" s="28"/>
      <c r="S1" s="29"/>
      <c r="T1" s="30" t="s">
        <v>21</v>
      </c>
      <c r="U1" s="28" t="s">
        <v>16</v>
      </c>
      <c r="V1" s="29"/>
      <c r="W1" s="29" t="s">
        <v>17</v>
      </c>
    </row>
    <row r="2" spans="1:23" s="27" customFormat="1" x14ac:dyDescent="0.25">
      <c r="A2" s="26"/>
      <c r="B2" s="38">
        <v>2016</v>
      </c>
      <c r="C2" s="26"/>
      <c r="E2" s="28"/>
      <c r="G2" s="28"/>
      <c r="I2" s="28"/>
      <c r="K2" s="28"/>
      <c r="M2" s="28"/>
      <c r="O2" s="28"/>
      <c r="Q2" s="28"/>
      <c r="S2" s="29"/>
      <c r="T2" s="30"/>
      <c r="U2" s="28"/>
      <c r="V2" s="29"/>
      <c r="W2" s="29"/>
    </row>
    <row r="3" spans="1:23" x14ac:dyDescent="0.25">
      <c r="A3" s="2">
        <v>16</v>
      </c>
      <c r="B3" t="s">
        <v>2</v>
      </c>
      <c r="C3" s="2">
        <v>3</v>
      </c>
      <c r="D3" s="6">
        <v>0.66666666666666663</v>
      </c>
      <c r="E3" s="7">
        <v>0.84305555555555556</v>
      </c>
      <c r="F3" s="6">
        <v>0.67708333333333337</v>
      </c>
      <c r="G3" s="7">
        <v>0.70972222222222225</v>
      </c>
      <c r="H3" s="6">
        <v>0.68125000000000002</v>
      </c>
      <c r="I3" s="7">
        <v>0.68958333333333333</v>
      </c>
      <c r="J3" s="6">
        <v>0.69305555555555554</v>
      </c>
      <c r="K3" s="7">
        <v>0.72986111111111107</v>
      </c>
      <c r="L3" s="6">
        <v>0.72916666666666663</v>
      </c>
      <c r="M3" s="7">
        <v>0.73611111111111116</v>
      </c>
      <c r="N3" s="6"/>
      <c r="P3" s="6"/>
      <c r="R3" s="6"/>
      <c r="T3" s="8">
        <f t="shared" ref="T3:T4" si="0">SUM(D3,F3,H3,J3,L3,N3,P3)</f>
        <v>3.447222222222222</v>
      </c>
      <c r="U3" s="7">
        <f>SUM(E3,G3,I3,K3,M3,O3,Q3)</f>
        <v>3.7083333333333335</v>
      </c>
      <c r="W3" s="4">
        <f>(U3-T3)</f>
        <v>0.26111111111111152</v>
      </c>
    </row>
    <row r="4" spans="1:23" x14ac:dyDescent="0.25">
      <c r="D4" s="9">
        <v>1</v>
      </c>
      <c r="E4" s="9"/>
      <c r="F4" s="9">
        <v>1</v>
      </c>
      <c r="G4" s="9"/>
      <c r="H4" s="9">
        <v>1</v>
      </c>
      <c r="I4" s="9"/>
      <c r="J4" s="9">
        <v>1</v>
      </c>
      <c r="K4" s="9"/>
      <c r="L4" s="9">
        <v>1</v>
      </c>
      <c r="M4" s="9"/>
      <c r="N4" s="9"/>
      <c r="O4" s="9"/>
      <c r="P4" s="9"/>
      <c r="Q4" s="9"/>
      <c r="R4" s="9"/>
      <c r="S4" s="10"/>
      <c r="T4" s="9">
        <f t="shared" si="0"/>
        <v>5</v>
      </c>
    </row>
    <row r="5" spans="1:23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0"/>
      <c r="T5" s="10">
        <f>SUM(T3:T3)</f>
        <v>3.447222222222222</v>
      </c>
      <c r="U5" s="10">
        <f>SUM(U3:U3)</f>
        <v>3.7083333333333335</v>
      </c>
      <c r="W5" s="4">
        <f>(U5-T5)</f>
        <v>0.26111111111111152</v>
      </c>
    </row>
    <row r="6" spans="1:23" x14ac:dyDescent="0.25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  <c r="T6" s="9"/>
    </row>
    <row r="7" spans="1:23" x14ac:dyDescent="0.25">
      <c r="A7" s="2">
        <v>16</v>
      </c>
      <c r="B7" t="s">
        <v>19</v>
      </c>
      <c r="C7" s="2">
        <v>4</v>
      </c>
      <c r="D7" s="6">
        <v>0.65069444444444446</v>
      </c>
      <c r="E7" s="7">
        <v>0.65972222222222221</v>
      </c>
      <c r="F7" s="6">
        <v>0.68333333333333324</v>
      </c>
      <c r="G7" s="7">
        <v>0.67638888888888893</v>
      </c>
      <c r="H7" s="6">
        <v>0.69374999999999998</v>
      </c>
      <c r="I7" s="7">
        <v>0.6777777777777777</v>
      </c>
      <c r="J7" s="6">
        <v>0.69861111111111107</v>
      </c>
      <c r="K7" s="7">
        <v>0.71319444444444446</v>
      </c>
      <c r="L7" s="6">
        <v>0.71180555555555547</v>
      </c>
      <c r="M7" s="7">
        <v>0.71527777777777779</v>
      </c>
      <c r="N7" s="6">
        <v>0.71597222222222223</v>
      </c>
      <c r="O7" s="7">
        <v>0.72638888888888886</v>
      </c>
      <c r="P7" s="6">
        <v>0.74375000000000002</v>
      </c>
      <c r="Q7" s="7">
        <v>0.75902777777777775</v>
      </c>
      <c r="R7" s="6"/>
      <c r="T7" s="8">
        <f t="shared" ref="T7:U10" si="1">SUM(D7,F7,H7,J7,L7,N7,P7)</f>
        <v>4.8979166666666671</v>
      </c>
      <c r="U7" s="7">
        <f t="shared" si="1"/>
        <v>4.927777777777778</v>
      </c>
      <c r="W7" s="4">
        <f>(U7-T7)</f>
        <v>2.9861111111110894E-2</v>
      </c>
    </row>
    <row r="8" spans="1:23" x14ac:dyDescent="0.25">
      <c r="A8" s="2">
        <v>16</v>
      </c>
      <c r="B8" t="s">
        <v>6</v>
      </c>
      <c r="C8" s="2">
        <v>4</v>
      </c>
      <c r="D8" s="6">
        <v>0.67361111111111116</v>
      </c>
      <c r="E8" s="7">
        <v>0.66597222222222219</v>
      </c>
      <c r="F8" s="6"/>
      <c r="H8" s="6"/>
      <c r="J8" s="6"/>
      <c r="L8" s="6"/>
      <c r="N8" s="6"/>
      <c r="P8" s="6"/>
      <c r="R8" s="6"/>
      <c r="T8" s="8">
        <f t="shared" si="1"/>
        <v>0.67361111111111116</v>
      </c>
      <c r="U8" s="7">
        <f t="shared" si="1"/>
        <v>0.66597222222222219</v>
      </c>
      <c r="W8" s="4">
        <f>(U8-T8)</f>
        <v>-7.6388888888889728E-3</v>
      </c>
    </row>
    <row r="9" spans="1:23" x14ac:dyDescent="0.25">
      <c r="A9" s="2">
        <v>16</v>
      </c>
      <c r="B9" t="s">
        <v>5</v>
      </c>
      <c r="C9" s="2">
        <v>4</v>
      </c>
      <c r="D9" s="6">
        <v>0.71111111111111114</v>
      </c>
      <c r="E9" s="7">
        <v>0.73055555555555562</v>
      </c>
      <c r="F9" s="6">
        <v>0.72361111111111109</v>
      </c>
      <c r="G9" s="7">
        <v>0.7055555555555556</v>
      </c>
      <c r="H9" s="6">
        <v>0.72499999999999998</v>
      </c>
      <c r="I9" s="7">
        <v>0.70972222222222225</v>
      </c>
      <c r="J9" s="6">
        <v>0.72777777777777775</v>
      </c>
      <c r="K9" s="7">
        <v>0.71527777777777779</v>
      </c>
      <c r="L9" s="6">
        <v>0.74097222222222225</v>
      </c>
      <c r="M9" s="7">
        <v>0.7416666666666667</v>
      </c>
      <c r="N9" s="6">
        <v>0.74861111111111101</v>
      </c>
      <c r="O9" s="7">
        <v>0.73819444444444438</v>
      </c>
      <c r="P9" s="6">
        <v>0.75555555555555554</v>
      </c>
      <c r="Q9" s="7">
        <v>0.77013888888888893</v>
      </c>
      <c r="R9" s="6"/>
      <c r="T9" s="8">
        <f t="shared" si="1"/>
        <v>5.1326388888888888</v>
      </c>
      <c r="U9" s="7">
        <f t="shared" si="1"/>
        <v>5.1111111111111107</v>
      </c>
      <c r="W9" s="4">
        <f>(U9-T9)</f>
        <v>-2.1527777777778034E-2</v>
      </c>
    </row>
    <row r="10" spans="1:23" x14ac:dyDescent="0.25">
      <c r="D10" s="9">
        <v>3</v>
      </c>
      <c r="E10" s="9"/>
      <c r="F10" s="9">
        <v>2</v>
      </c>
      <c r="G10" s="9"/>
      <c r="H10" s="9">
        <v>2</v>
      </c>
      <c r="I10" s="9"/>
      <c r="J10" s="9">
        <v>2</v>
      </c>
      <c r="K10" s="9"/>
      <c r="L10" s="9">
        <v>2</v>
      </c>
      <c r="M10" s="9"/>
      <c r="N10" s="9">
        <v>2</v>
      </c>
      <c r="O10" s="9"/>
      <c r="P10" s="9">
        <v>2</v>
      </c>
      <c r="Q10" s="9"/>
      <c r="R10" s="9"/>
      <c r="S10" s="10"/>
      <c r="T10" s="9">
        <f t="shared" si="1"/>
        <v>15</v>
      </c>
    </row>
    <row r="11" spans="1:23" x14ac:dyDescent="0.25"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10">
        <f>SUM(T7:T9)</f>
        <v>10.704166666666666</v>
      </c>
      <c r="U11" s="10">
        <f>SUM(U7:U9)</f>
        <v>10.704861111111111</v>
      </c>
      <c r="W11" s="4">
        <f>(U11-T11)</f>
        <v>6.9444444444499709E-4</v>
      </c>
    </row>
    <row r="12" spans="1:23" x14ac:dyDescent="0.25"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10"/>
      <c r="U12" s="10"/>
      <c r="W12" s="10"/>
    </row>
    <row r="13" spans="1:23" x14ac:dyDescent="0.25">
      <c r="A13" s="2">
        <v>16</v>
      </c>
      <c r="B13" t="s">
        <v>18</v>
      </c>
      <c r="C13" s="2">
        <v>5</v>
      </c>
      <c r="D13" s="6">
        <v>0.6791666666666667</v>
      </c>
      <c r="E13" s="7">
        <v>0.66597222222222219</v>
      </c>
      <c r="F13" s="4">
        <v>0.68194444444444446</v>
      </c>
      <c r="G13" s="7">
        <v>0.68333333333333324</v>
      </c>
      <c r="H13" s="6">
        <v>0.73263888888888884</v>
      </c>
      <c r="I13" s="7">
        <v>0.75486111111111109</v>
      </c>
      <c r="J13" s="6">
        <v>0.77013888888888893</v>
      </c>
      <c r="K13" s="7">
        <v>0.77222222222222225</v>
      </c>
      <c r="L13" s="6">
        <v>0.82847222222222217</v>
      </c>
      <c r="M13" s="7">
        <v>0.83263888888888893</v>
      </c>
      <c r="N13" s="6">
        <v>0.85763888888888884</v>
      </c>
      <c r="O13" s="7">
        <v>0.84791666666666676</v>
      </c>
      <c r="P13" s="6"/>
      <c r="R13" s="6"/>
      <c r="T13" s="8">
        <f t="shared" ref="T13:U13" si="2">SUM(D13,F13,H13,J13,L13,N13,P13)</f>
        <v>4.55</v>
      </c>
      <c r="U13" s="7">
        <f t="shared" si="2"/>
        <v>4.5569444444444445</v>
      </c>
      <c r="W13" s="4">
        <f>(U13-T13)</f>
        <v>6.9444444444446418E-3</v>
      </c>
    </row>
    <row r="14" spans="1:23" x14ac:dyDescent="0.25">
      <c r="D14" s="9">
        <v>1</v>
      </c>
      <c r="E14" s="9"/>
      <c r="F14" s="9">
        <v>1</v>
      </c>
      <c r="G14" s="9"/>
      <c r="H14" s="9">
        <v>1</v>
      </c>
      <c r="I14" s="9"/>
      <c r="J14" s="9">
        <v>1</v>
      </c>
      <c r="K14" s="9"/>
      <c r="L14" s="9">
        <v>1</v>
      </c>
      <c r="M14" s="9"/>
      <c r="N14" s="9">
        <v>1</v>
      </c>
      <c r="O14" s="9"/>
      <c r="P14" s="9"/>
      <c r="Q14" s="9"/>
      <c r="R14" s="9"/>
      <c r="S14" s="10"/>
      <c r="T14" s="9">
        <f>SUM(D14,F14,H14,J14,L14,N14,P14)</f>
        <v>6</v>
      </c>
    </row>
    <row r="15" spans="1:23" x14ac:dyDescent="0.25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10">
        <f>SUM(T13:T13)</f>
        <v>4.55</v>
      </c>
      <c r="U15" s="10">
        <f>SUM(U13:U13)</f>
        <v>4.5569444444444445</v>
      </c>
      <c r="W15" s="4">
        <f>(U15-T15)</f>
        <v>6.9444444444446418E-3</v>
      </c>
    </row>
    <row r="16" spans="1:23" x14ac:dyDescent="0.25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10"/>
      <c r="U16" s="10"/>
      <c r="W16" s="10"/>
    </row>
    <row r="17" spans="1:24" x14ac:dyDescent="0.25"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32">
        <v>2016</v>
      </c>
      <c r="T17" s="32">
        <f>SUM(T4,T10,T14)</f>
        <v>26</v>
      </c>
      <c r="U17" s="33"/>
      <c r="V17" s="34"/>
      <c r="W17" s="33"/>
    </row>
    <row r="18" spans="1:24" x14ac:dyDescent="0.25"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33"/>
      <c r="T18" s="35">
        <f>SUM(T5,T11,T15)</f>
        <v>18.701388888888889</v>
      </c>
      <c r="U18" s="35">
        <f>SUM(U5,U11,U15)</f>
        <v>18.97013888888889</v>
      </c>
      <c r="V18" s="34"/>
      <c r="W18" s="34">
        <f>(U18-T18)</f>
        <v>0.26875000000000071</v>
      </c>
      <c r="X18" s="31">
        <f>W18/T17</f>
        <v>1.0336538461538489E-2</v>
      </c>
    </row>
    <row r="19" spans="1:24" x14ac:dyDescent="0.25"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U19" s="8"/>
      <c r="X19" s="4"/>
    </row>
    <row r="20" spans="1:24" x14ac:dyDescent="0.25">
      <c r="B20" s="38">
        <v>2019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10"/>
      <c r="U20" s="10"/>
      <c r="W20" s="10"/>
    </row>
    <row r="21" spans="1:24" x14ac:dyDescent="0.25">
      <c r="A21" s="2">
        <v>19</v>
      </c>
      <c r="B21" t="s">
        <v>6</v>
      </c>
      <c r="C21" s="2">
        <v>3</v>
      </c>
      <c r="D21" s="6">
        <v>0.65208333333333335</v>
      </c>
      <c r="E21" s="7">
        <v>0.69861111111111107</v>
      </c>
      <c r="F21" s="6">
        <v>0.70416666666666661</v>
      </c>
      <c r="G21" s="7">
        <v>0.75555555555555554</v>
      </c>
      <c r="H21" s="6"/>
      <c r="J21" s="6"/>
      <c r="L21" s="6"/>
      <c r="N21" s="6"/>
      <c r="P21" s="6"/>
      <c r="R21" s="6"/>
      <c r="T21" s="8">
        <f t="shared" ref="T21:U30" si="3">SUM(D21,F21,H21,J21,L21,N21,P21)</f>
        <v>1.35625</v>
      </c>
      <c r="U21" s="7">
        <f>SUM(E21,G21,I21,K21,M21,O21,Q21)</f>
        <v>1.4541666666666666</v>
      </c>
      <c r="W21" s="4">
        <f>(U21-T21)</f>
        <v>9.7916666666666652E-2</v>
      </c>
    </row>
    <row r="22" spans="1:24" x14ac:dyDescent="0.25">
      <c r="A22" s="2">
        <v>19</v>
      </c>
      <c r="B22" t="s">
        <v>2</v>
      </c>
      <c r="C22" s="2">
        <v>3</v>
      </c>
      <c r="D22" s="6">
        <v>0.65347222222222223</v>
      </c>
      <c r="E22" s="7">
        <v>0.68333333333333324</v>
      </c>
      <c r="F22" s="6">
        <v>0.66527777777777775</v>
      </c>
      <c r="G22" s="7">
        <v>0.70972222222222225</v>
      </c>
      <c r="H22" s="6">
        <v>0.68194444444444446</v>
      </c>
      <c r="I22" s="7">
        <v>0.72152777777777777</v>
      </c>
      <c r="J22" s="6">
        <v>0.68333333333333324</v>
      </c>
      <c r="K22" s="7">
        <v>0.7270833333333333</v>
      </c>
      <c r="L22" s="6">
        <v>0.71597222222222223</v>
      </c>
      <c r="M22" s="7">
        <v>0.74375000000000002</v>
      </c>
      <c r="N22" s="6">
        <v>0.75347222222222221</v>
      </c>
      <c r="O22" s="7">
        <v>0.78819444444444453</v>
      </c>
      <c r="P22" s="6">
        <v>0.77569444444444446</v>
      </c>
      <c r="Q22" s="7">
        <v>0.79305555555555562</v>
      </c>
      <c r="R22" s="6"/>
      <c r="T22" s="8">
        <f t="shared" si="3"/>
        <v>4.9291666666666663</v>
      </c>
      <c r="U22" s="7">
        <f>SUM(E22,G22,I22,K22,M22,O22,Q22)</f>
        <v>5.1666666666666661</v>
      </c>
      <c r="W22" s="4">
        <f>(U22-T22)</f>
        <v>0.23749999999999982</v>
      </c>
    </row>
    <row r="23" spans="1:24" x14ac:dyDescent="0.25">
      <c r="D23" s="9">
        <v>2</v>
      </c>
      <c r="E23" s="9"/>
      <c r="F23" s="9">
        <v>2</v>
      </c>
      <c r="G23" s="9"/>
      <c r="H23" s="9">
        <v>1</v>
      </c>
      <c r="I23" s="9"/>
      <c r="J23" s="9">
        <v>1</v>
      </c>
      <c r="K23" s="9"/>
      <c r="L23" s="9">
        <v>1</v>
      </c>
      <c r="M23" s="9"/>
      <c r="N23" s="9">
        <v>1</v>
      </c>
      <c r="O23" s="9"/>
      <c r="P23" s="9">
        <v>1</v>
      </c>
      <c r="Q23" s="9"/>
      <c r="R23" s="9"/>
      <c r="S23" s="10"/>
      <c r="T23" s="9">
        <f t="shared" si="3"/>
        <v>9</v>
      </c>
    </row>
    <row r="24" spans="1:24" x14ac:dyDescent="0.25"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10">
        <f>SUM(T21:T22)</f>
        <v>6.2854166666666664</v>
      </c>
      <c r="U24" s="10">
        <f>SUM(U21:U22)</f>
        <v>6.6208333333333327</v>
      </c>
      <c r="W24" s="4">
        <f>(U24-T24)</f>
        <v>0.33541666666666625</v>
      </c>
    </row>
    <row r="25" spans="1:24" x14ac:dyDescent="0.25"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0"/>
      <c r="T25" s="9"/>
    </row>
    <row r="26" spans="1:24" x14ac:dyDescent="0.25">
      <c r="A26" s="2">
        <v>19</v>
      </c>
      <c r="B26" t="s">
        <v>5</v>
      </c>
      <c r="C26" s="2">
        <v>4</v>
      </c>
      <c r="D26" s="6">
        <v>0.63194444444444442</v>
      </c>
      <c r="E26" s="7">
        <v>0.6791666666666667</v>
      </c>
      <c r="F26" s="6">
        <v>0.63194444444444442</v>
      </c>
      <c r="G26" s="7">
        <v>0.66180555555555554</v>
      </c>
      <c r="H26" s="6">
        <v>0.65347222222222223</v>
      </c>
      <c r="I26" s="7">
        <v>0.68333333333333324</v>
      </c>
      <c r="J26" s="6">
        <v>0.66041666666666665</v>
      </c>
      <c r="K26" s="7">
        <v>0.70138888888888884</v>
      </c>
      <c r="L26" s="6">
        <v>0.67152777777777783</v>
      </c>
      <c r="M26" s="7">
        <v>0.69236111111111109</v>
      </c>
      <c r="N26" s="6">
        <v>0.67638888888888893</v>
      </c>
      <c r="O26" s="7">
        <v>0.71527777777777779</v>
      </c>
      <c r="P26" s="6">
        <v>0.69027777777777777</v>
      </c>
      <c r="Q26" s="7">
        <v>0.76180555555555562</v>
      </c>
      <c r="R26" s="6"/>
      <c r="T26" s="8">
        <f t="shared" si="3"/>
        <v>4.6159722222222221</v>
      </c>
      <c r="U26" s="7">
        <f t="shared" si="3"/>
        <v>4.8951388888888889</v>
      </c>
      <c r="W26" s="4">
        <f>(U26-T26)</f>
        <v>0.27916666666666679</v>
      </c>
    </row>
    <row r="27" spans="1:24" x14ac:dyDescent="0.25">
      <c r="A27" s="2">
        <v>19</v>
      </c>
      <c r="B27" t="s">
        <v>19</v>
      </c>
      <c r="C27" s="2">
        <v>4</v>
      </c>
      <c r="D27" s="6">
        <v>0.63472222222222219</v>
      </c>
      <c r="E27" s="7">
        <v>0.66041666666666665</v>
      </c>
      <c r="F27" s="6">
        <v>0.63541666666666663</v>
      </c>
      <c r="G27" s="7">
        <v>0.66736111111111107</v>
      </c>
      <c r="H27" s="6">
        <v>0.70624999999999993</v>
      </c>
      <c r="I27" s="7">
        <v>0.73402777777777783</v>
      </c>
      <c r="J27" s="6">
        <v>0.71319444444444446</v>
      </c>
      <c r="K27" s="7">
        <v>0.74236111111111114</v>
      </c>
      <c r="L27" s="6">
        <v>0.71597222222222223</v>
      </c>
      <c r="M27" s="7">
        <v>0.7402777777777777</v>
      </c>
      <c r="N27" s="6">
        <v>0.72986111111111107</v>
      </c>
      <c r="O27" s="7">
        <v>0.84722222222222221</v>
      </c>
      <c r="P27" s="6"/>
      <c r="R27" s="6"/>
      <c r="T27" s="8">
        <f t="shared" si="3"/>
        <v>4.1354166666666661</v>
      </c>
      <c r="U27" s="7">
        <f t="shared" si="3"/>
        <v>4.3916666666666666</v>
      </c>
      <c r="W27" s="4">
        <f>(U27-T27)</f>
        <v>0.25625000000000053</v>
      </c>
    </row>
    <row r="28" spans="1:24" x14ac:dyDescent="0.25">
      <c r="A28" s="2">
        <v>19</v>
      </c>
      <c r="B28" t="s">
        <v>4</v>
      </c>
      <c r="C28" s="2">
        <v>4</v>
      </c>
      <c r="D28" s="6">
        <v>0.65069444444444446</v>
      </c>
      <c r="E28" s="7">
        <v>0.65416666666666667</v>
      </c>
      <c r="F28" s="6">
        <v>0.68611111111111101</v>
      </c>
      <c r="G28" s="7">
        <v>0.71875</v>
      </c>
      <c r="H28" s="6">
        <v>0.7104166666666667</v>
      </c>
      <c r="I28" s="7">
        <v>0.7402777777777777</v>
      </c>
      <c r="J28" s="6">
        <v>0.72361111111111109</v>
      </c>
      <c r="K28" s="7">
        <v>0.76666666666666661</v>
      </c>
      <c r="L28" s="6">
        <v>0.76180555555555562</v>
      </c>
      <c r="M28" s="7">
        <v>0.78125</v>
      </c>
      <c r="N28" s="6"/>
      <c r="P28" s="6"/>
      <c r="R28" s="6"/>
      <c r="T28" s="8">
        <f t="shared" si="3"/>
        <v>3.5326388888888887</v>
      </c>
      <c r="U28" s="7">
        <f t="shared" si="3"/>
        <v>3.661111111111111</v>
      </c>
      <c r="W28" s="4">
        <f>(U28-T28)</f>
        <v>0.12847222222222232</v>
      </c>
    </row>
    <row r="29" spans="1:24" x14ac:dyDescent="0.25">
      <c r="A29" s="2">
        <v>19</v>
      </c>
      <c r="B29" t="s">
        <v>20</v>
      </c>
      <c r="C29" s="2">
        <v>4</v>
      </c>
      <c r="D29" s="6">
        <v>0.6972222222222223</v>
      </c>
      <c r="E29" s="7">
        <v>0.7270833333333333</v>
      </c>
      <c r="F29" s="6">
        <v>0.70486111111111116</v>
      </c>
      <c r="G29" s="7">
        <v>0.73333333333333339</v>
      </c>
      <c r="H29" s="6"/>
      <c r="J29" s="6"/>
      <c r="L29" s="6"/>
      <c r="N29" s="6"/>
      <c r="P29" s="6"/>
      <c r="R29" s="6"/>
      <c r="T29" s="8">
        <f t="shared" si="3"/>
        <v>1.4020833333333336</v>
      </c>
      <c r="U29" s="7">
        <f t="shared" si="3"/>
        <v>1.4604166666666667</v>
      </c>
      <c r="W29" s="4">
        <f>(U29-T29)</f>
        <v>5.8333333333333126E-2</v>
      </c>
    </row>
    <row r="30" spans="1:24" x14ac:dyDescent="0.25">
      <c r="D30" s="9">
        <v>4</v>
      </c>
      <c r="E30" s="9"/>
      <c r="F30" s="9">
        <v>4</v>
      </c>
      <c r="G30" s="9"/>
      <c r="H30" s="9">
        <v>3</v>
      </c>
      <c r="I30" s="9"/>
      <c r="J30" s="9">
        <v>3</v>
      </c>
      <c r="K30" s="9"/>
      <c r="L30" s="9">
        <v>3</v>
      </c>
      <c r="M30" s="9"/>
      <c r="N30" s="9">
        <v>2</v>
      </c>
      <c r="O30" s="9"/>
      <c r="P30" s="9">
        <v>1</v>
      </c>
      <c r="Q30" s="9"/>
      <c r="R30" s="9"/>
      <c r="S30" s="10"/>
      <c r="T30" s="9">
        <f t="shared" si="3"/>
        <v>20</v>
      </c>
    </row>
    <row r="31" spans="1:24" x14ac:dyDescent="0.25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0"/>
      <c r="T31" s="10">
        <f>SUM(T26:T29)</f>
        <v>13.68611111111111</v>
      </c>
      <c r="U31" s="10">
        <f>SUM(U26:U29)</f>
        <v>14.408333333333335</v>
      </c>
      <c r="W31" s="4">
        <f>(U31-T31)</f>
        <v>0.72222222222222499</v>
      </c>
    </row>
    <row r="32" spans="1:24" x14ac:dyDescent="0.25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10"/>
      <c r="U32" s="10"/>
      <c r="W32" s="10"/>
    </row>
    <row r="33" spans="1:24" x14ac:dyDescent="0.25">
      <c r="S33" s="36">
        <v>2019</v>
      </c>
      <c r="T33" s="32">
        <f>SUM(T23,T30)</f>
        <v>29</v>
      </c>
      <c r="U33" s="37"/>
      <c r="V33" s="34"/>
      <c r="W33" s="34"/>
    </row>
    <row r="34" spans="1:24" x14ac:dyDescent="0.25">
      <c r="S34" s="34"/>
      <c r="T34" s="35">
        <f>SUM(T24,T31)</f>
        <v>19.971527777777776</v>
      </c>
      <c r="U34" s="35">
        <f>SUM(U24,U31)</f>
        <v>21.029166666666669</v>
      </c>
      <c r="V34" s="34"/>
      <c r="W34" s="34">
        <f>(U34-T34)</f>
        <v>1.0576388888888921</v>
      </c>
      <c r="X34" s="31">
        <f>W34/T33</f>
        <v>3.6470306513410072E-2</v>
      </c>
    </row>
    <row r="35" spans="1:24" x14ac:dyDescent="0.25">
      <c r="T35" s="11"/>
    </row>
    <row r="36" spans="1:24" x14ac:dyDescent="0.25">
      <c r="B36" s="38">
        <v>2021</v>
      </c>
      <c r="T36" s="11"/>
    </row>
    <row r="37" spans="1:24" x14ac:dyDescent="0.25">
      <c r="A37" s="2">
        <v>21</v>
      </c>
      <c r="B37" t="s">
        <v>2</v>
      </c>
      <c r="C37" s="2">
        <v>3</v>
      </c>
      <c r="D37" s="6">
        <v>0.64930555555555558</v>
      </c>
      <c r="E37" s="7">
        <v>0.69652777777777775</v>
      </c>
      <c r="F37" s="6">
        <v>0.70624999999999993</v>
      </c>
      <c r="G37" s="7">
        <v>0.72291666666666676</v>
      </c>
      <c r="H37" s="6">
        <v>0.7993055555555556</v>
      </c>
      <c r="I37" s="7">
        <v>0.84375</v>
      </c>
      <c r="J37" s="6">
        <v>0.81388888888888899</v>
      </c>
      <c r="K37" s="7">
        <v>0.82013888888888886</v>
      </c>
      <c r="L37" s="6"/>
      <c r="N37" s="6"/>
      <c r="P37" s="6"/>
      <c r="R37" s="6"/>
      <c r="T37" s="8">
        <f t="shared" ref="T37:U37" si="4">SUM(D37,F37,H37,J37,L37,N37,P37)</f>
        <v>2.9687500000000004</v>
      </c>
      <c r="U37" s="7">
        <f t="shared" si="4"/>
        <v>3.083333333333333</v>
      </c>
      <c r="W37" s="4">
        <f>(U37-T37)</f>
        <v>0.11458333333333259</v>
      </c>
    </row>
    <row r="38" spans="1:24" x14ac:dyDescent="0.25">
      <c r="A38" s="2">
        <v>21</v>
      </c>
      <c r="B38" t="s">
        <v>4</v>
      </c>
      <c r="C38" s="2">
        <v>3</v>
      </c>
      <c r="D38" s="6">
        <v>0.66180555555555554</v>
      </c>
      <c r="E38" s="7">
        <v>0.69305555555555554</v>
      </c>
      <c r="F38" s="6">
        <v>0.66180555555555554</v>
      </c>
      <c r="G38" s="7">
        <v>0.68263888888888891</v>
      </c>
      <c r="H38" s="6">
        <v>0.68611111111111101</v>
      </c>
      <c r="I38" s="7">
        <v>0.70833333333333337</v>
      </c>
      <c r="J38" s="6">
        <v>0.70833333333333337</v>
      </c>
      <c r="K38" s="7">
        <v>0.72013888888888899</v>
      </c>
      <c r="L38" s="6">
        <v>0.71944444444444444</v>
      </c>
      <c r="M38" s="7">
        <v>0.81736111111111109</v>
      </c>
      <c r="N38" s="6">
        <v>0.72083333333333333</v>
      </c>
      <c r="O38" s="7">
        <v>0.74583333333333324</v>
      </c>
      <c r="P38" s="6">
        <v>0.72777777777777775</v>
      </c>
      <c r="Q38" s="7">
        <v>0.75763888888888886</v>
      </c>
      <c r="R38" s="6"/>
      <c r="T38" s="8">
        <f>SUM(D38,F38,H38,J38,L38,N38,P38)</f>
        <v>4.8861111111111111</v>
      </c>
      <c r="U38" s="7">
        <f>SUM(E38,G38,I38,K38,M38,O38,Q38)</f>
        <v>5.125</v>
      </c>
      <c r="W38" s="4">
        <f>(U38-T38)</f>
        <v>0.23888888888888893</v>
      </c>
    </row>
    <row r="39" spans="1:24" x14ac:dyDescent="0.25">
      <c r="D39" s="9">
        <v>2</v>
      </c>
      <c r="E39" s="9"/>
      <c r="F39" s="9">
        <v>2</v>
      </c>
      <c r="G39" s="9"/>
      <c r="H39" s="9">
        <v>2</v>
      </c>
      <c r="I39" s="9"/>
      <c r="J39" s="9">
        <v>2</v>
      </c>
      <c r="K39" s="9"/>
      <c r="L39" s="9">
        <v>1</v>
      </c>
      <c r="M39" s="9"/>
      <c r="N39" s="9">
        <v>1</v>
      </c>
      <c r="O39" s="9"/>
      <c r="P39" s="9">
        <v>1</v>
      </c>
      <c r="Q39" s="9"/>
      <c r="R39" s="9"/>
      <c r="S39" s="10"/>
      <c r="T39" s="9">
        <f t="shared" ref="T39" si="5">SUM(D39,F39,H39,J39,L39,N39,P39)</f>
        <v>11</v>
      </c>
    </row>
    <row r="40" spans="1:24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0"/>
      <c r="T40" s="10">
        <f>SUM(T37:T38)</f>
        <v>7.8548611111111111</v>
      </c>
      <c r="U40" s="10">
        <f>SUM(U37:U38)</f>
        <v>8.2083333333333321</v>
      </c>
      <c r="W40" s="4">
        <f>(U40-T40)</f>
        <v>0.35347222222222108</v>
      </c>
    </row>
    <row r="41" spans="1:24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0"/>
      <c r="T41" s="9"/>
    </row>
    <row r="42" spans="1:24" x14ac:dyDescent="0.25">
      <c r="A42" s="2">
        <v>21</v>
      </c>
      <c r="B42" t="s">
        <v>5</v>
      </c>
      <c r="C42" s="2">
        <v>4</v>
      </c>
      <c r="D42" s="6">
        <v>0.63472222222222219</v>
      </c>
      <c r="E42" s="7">
        <v>0.6430555555555556</v>
      </c>
      <c r="F42" s="6">
        <v>0.64583333333333337</v>
      </c>
      <c r="G42" s="7">
        <v>0.6645833333333333</v>
      </c>
      <c r="H42" s="6">
        <v>0.68055555555555547</v>
      </c>
      <c r="I42" s="7">
        <v>0.71319444444444446</v>
      </c>
      <c r="J42" s="6">
        <v>0.68263888888888891</v>
      </c>
      <c r="K42" s="7">
        <v>0.68333333333333324</v>
      </c>
      <c r="L42" s="6">
        <v>0.70208333333333339</v>
      </c>
      <c r="M42" s="7">
        <v>0.71736111111111101</v>
      </c>
      <c r="N42" s="6">
        <v>0.71736111111111101</v>
      </c>
      <c r="O42" s="7">
        <v>0.75347222222222221</v>
      </c>
      <c r="P42" s="6"/>
      <c r="R42" s="6"/>
      <c r="T42" s="8">
        <f t="shared" ref="T42:U46" si="6">SUM(D42,F42,H42,J42,L42,N42,P42)</f>
        <v>4.0631944444444441</v>
      </c>
      <c r="U42" s="7">
        <f t="shared" si="6"/>
        <v>4.1749999999999998</v>
      </c>
      <c r="W42" s="4">
        <f>(U42-T42)</f>
        <v>0.11180555555555571</v>
      </c>
    </row>
    <row r="43" spans="1:24" x14ac:dyDescent="0.25">
      <c r="A43" s="2">
        <v>21</v>
      </c>
      <c r="B43" t="s">
        <v>19</v>
      </c>
      <c r="C43" s="2">
        <v>4</v>
      </c>
      <c r="D43" s="6">
        <v>0.69374999999999998</v>
      </c>
      <c r="E43" s="7">
        <v>0.73333333333333339</v>
      </c>
      <c r="F43" s="6"/>
      <c r="H43" s="6"/>
      <c r="J43" s="6"/>
      <c r="L43" s="6"/>
      <c r="N43" s="6"/>
      <c r="P43" s="6"/>
      <c r="R43" s="6"/>
      <c r="T43" s="8">
        <f t="shared" si="6"/>
        <v>0.69374999999999998</v>
      </c>
      <c r="U43" s="7">
        <f t="shared" si="6"/>
        <v>0.73333333333333339</v>
      </c>
      <c r="W43" s="4">
        <f>(U43-T43)</f>
        <v>3.9583333333333415E-2</v>
      </c>
    </row>
    <row r="44" spans="1:24" x14ac:dyDescent="0.25">
      <c r="A44" s="2">
        <v>21</v>
      </c>
      <c r="B44" t="s">
        <v>6</v>
      </c>
      <c r="C44" s="2">
        <v>4</v>
      </c>
      <c r="D44" s="6">
        <v>0.69791666666666663</v>
      </c>
      <c r="E44" s="7">
        <v>0.72569444444444453</v>
      </c>
      <c r="F44" s="6">
        <v>0.69930555555555562</v>
      </c>
      <c r="G44" s="7">
        <v>0.71458333333333324</v>
      </c>
      <c r="H44" s="6"/>
      <c r="J44" s="6"/>
      <c r="L44" s="6"/>
      <c r="N44" s="6"/>
      <c r="P44" s="6"/>
      <c r="R44" s="6"/>
      <c r="T44" s="8">
        <f t="shared" si="6"/>
        <v>1.3972222222222221</v>
      </c>
      <c r="U44" s="7">
        <f t="shared" si="6"/>
        <v>1.4402777777777778</v>
      </c>
      <c r="W44" s="4">
        <f>(U44-T44)</f>
        <v>4.3055555555555625E-2</v>
      </c>
    </row>
    <row r="45" spans="1:24" x14ac:dyDescent="0.25">
      <c r="A45" s="2">
        <v>21</v>
      </c>
      <c r="B45" t="s">
        <v>20</v>
      </c>
      <c r="C45" s="2">
        <v>4</v>
      </c>
      <c r="D45" s="6">
        <v>0.71666666666666667</v>
      </c>
      <c r="E45" s="7">
        <v>0.75347222222222221</v>
      </c>
      <c r="F45" s="6"/>
      <c r="H45" s="6"/>
      <c r="J45" s="6"/>
      <c r="L45" s="6"/>
      <c r="N45" s="6"/>
      <c r="P45" s="6"/>
      <c r="R45" s="6"/>
      <c r="T45" s="8">
        <f t="shared" si="6"/>
        <v>0.71666666666666667</v>
      </c>
      <c r="U45" s="7">
        <f t="shared" si="6"/>
        <v>0.75347222222222221</v>
      </c>
      <c r="W45" s="4">
        <f>(U45-T45)</f>
        <v>3.6805555555555536E-2</v>
      </c>
    </row>
    <row r="46" spans="1:24" x14ac:dyDescent="0.25">
      <c r="D46" s="9">
        <v>4</v>
      </c>
      <c r="E46" s="9"/>
      <c r="F46" s="9">
        <v>2</v>
      </c>
      <c r="G46" s="9"/>
      <c r="H46" s="9">
        <v>1</v>
      </c>
      <c r="I46" s="9"/>
      <c r="J46" s="9">
        <v>1</v>
      </c>
      <c r="K46" s="9"/>
      <c r="L46" s="9">
        <v>1</v>
      </c>
      <c r="M46" s="9"/>
      <c r="N46" s="9">
        <v>1</v>
      </c>
      <c r="O46" s="9"/>
      <c r="P46" s="9">
        <v>0</v>
      </c>
      <c r="Q46" s="9"/>
      <c r="R46" s="9"/>
      <c r="S46" s="10"/>
      <c r="T46" s="9">
        <f t="shared" si="6"/>
        <v>10</v>
      </c>
    </row>
    <row r="47" spans="1:24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10"/>
      <c r="T47" s="10">
        <f>SUM(T42:T45)</f>
        <v>6.8708333333333327</v>
      </c>
      <c r="U47" s="10">
        <f>SUM(U42:U45)</f>
        <v>7.1020833333333337</v>
      </c>
      <c r="W47" s="4">
        <f>(U47-T47)</f>
        <v>0.23125000000000107</v>
      </c>
    </row>
    <row r="48" spans="1:24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0"/>
      <c r="T48" s="10"/>
      <c r="U48" s="10"/>
      <c r="W48" s="10"/>
    </row>
    <row r="49" spans="1:24" x14ac:dyDescent="0.25">
      <c r="S49" s="36">
        <v>2021</v>
      </c>
      <c r="T49" s="32">
        <f>SUM(T39,T46,)</f>
        <v>21</v>
      </c>
      <c r="U49" s="37"/>
      <c r="V49" s="34"/>
      <c r="W49" s="34"/>
    </row>
    <row r="50" spans="1:24" x14ac:dyDescent="0.25">
      <c r="S50" s="34"/>
      <c r="T50" s="35">
        <f>SUM(T40,T47)</f>
        <v>14.725694444444443</v>
      </c>
      <c r="U50" s="35">
        <f>SUM(U40,U47)</f>
        <v>15.310416666666665</v>
      </c>
      <c r="V50" s="34"/>
      <c r="W50" s="34">
        <f>(U50-T50)</f>
        <v>0.58472222222222214</v>
      </c>
      <c r="X50" s="31">
        <f>W50/T49</f>
        <v>2.7843915343915341E-2</v>
      </c>
    </row>
    <row r="52" spans="1:24" ht="15.75" x14ac:dyDescent="0.25">
      <c r="A52" s="12"/>
      <c r="B52" s="40">
        <v>2022</v>
      </c>
      <c r="C52" s="21"/>
      <c r="D52" s="4"/>
      <c r="E52" s="4"/>
      <c r="F52" s="4"/>
      <c r="G52" s="4"/>
      <c r="H52" s="4"/>
      <c r="I52" s="4"/>
      <c r="J52" s="15"/>
      <c r="K52" s="4"/>
      <c r="L52" s="16"/>
      <c r="M52" s="4"/>
      <c r="N52" s="16"/>
      <c r="P52" s="16"/>
      <c r="R52" s="16"/>
      <c r="S52" s="16"/>
    </row>
    <row r="53" spans="1:24" x14ac:dyDescent="0.25">
      <c r="A53" s="2">
        <v>16</v>
      </c>
      <c r="B53" t="s">
        <v>2</v>
      </c>
      <c r="C53" s="2">
        <v>3</v>
      </c>
      <c r="D53" s="6">
        <v>0.62152777777777779</v>
      </c>
      <c r="E53" s="7">
        <v>0.64097222222222217</v>
      </c>
      <c r="F53" s="6">
        <v>0.69027777777777777</v>
      </c>
      <c r="G53" s="7">
        <v>0.76458333333333339</v>
      </c>
      <c r="H53" s="6">
        <v>0.7090277777777777</v>
      </c>
      <c r="I53" s="7">
        <v>0.79652777777777783</v>
      </c>
      <c r="J53" s="6">
        <v>0.7270833333333333</v>
      </c>
      <c r="K53" s="7">
        <v>0.74583333333333324</v>
      </c>
      <c r="L53" s="6">
        <v>0.7583333333333333</v>
      </c>
      <c r="M53" s="7">
        <v>0.77569444444444446</v>
      </c>
      <c r="N53" s="6">
        <v>0.76458333333333339</v>
      </c>
      <c r="O53" s="7">
        <v>0.76527777777777783</v>
      </c>
      <c r="P53" s="6"/>
      <c r="R53" s="6"/>
      <c r="T53" s="8">
        <f t="shared" ref="T53:T54" si="7">SUM(D53,F53,H53,J53,L53,N53,P53)</f>
        <v>4.270833333333333</v>
      </c>
      <c r="U53" s="7">
        <f>SUM(E53,G53,I53,K53,M53,O53,Q53)</f>
        <v>4.4888888888888889</v>
      </c>
      <c r="W53" s="4">
        <f>(U53-T53)</f>
        <v>0.21805555555555589</v>
      </c>
    </row>
    <row r="54" spans="1:24" x14ac:dyDescent="0.25">
      <c r="D54" s="9">
        <v>1</v>
      </c>
      <c r="E54" s="9"/>
      <c r="F54" s="9">
        <v>1</v>
      </c>
      <c r="G54" s="9"/>
      <c r="H54" s="9">
        <v>1</v>
      </c>
      <c r="I54" s="9"/>
      <c r="J54" s="9">
        <v>1</v>
      </c>
      <c r="K54" s="9"/>
      <c r="L54" s="9">
        <v>1</v>
      </c>
      <c r="M54" s="9"/>
      <c r="N54" s="9">
        <v>1</v>
      </c>
      <c r="O54" s="9"/>
      <c r="P54" s="9"/>
      <c r="Q54" s="9"/>
      <c r="R54" s="9"/>
      <c r="S54" s="10"/>
      <c r="T54" s="9">
        <f t="shared" si="7"/>
        <v>6</v>
      </c>
    </row>
    <row r="55" spans="1:24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10"/>
      <c r="T55" s="10">
        <f>SUM(T53:T53)</f>
        <v>4.270833333333333</v>
      </c>
      <c r="U55" s="10">
        <f>SUM(U53:U53)</f>
        <v>4.4888888888888889</v>
      </c>
      <c r="W55" s="4">
        <f>(U55-T55)</f>
        <v>0.21805555555555589</v>
      </c>
    </row>
    <row r="56" spans="1:24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10"/>
      <c r="T56" s="9"/>
    </row>
    <row r="57" spans="1:24" x14ac:dyDescent="0.25">
      <c r="A57" s="2">
        <v>16</v>
      </c>
      <c r="B57" t="s">
        <v>4</v>
      </c>
      <c r="C57" s="2">
        <v>4</v>
      </c>
      <c r="D57" s="6">
        <v>0.62569444444444444</v>
      </c>
      <c r="E57" s="7">
        <v>0.64166666666666672</v>
      </c>
      <c r="F57" s="6">
        <v>0.68263888888888891</v>
      </c>
      <c r="G57" s="7">
        <v>0.86458333333333337</v>
      </c>
      <c r="H57" s="6">
        <v>0.68472222222222223</v>
      </c>
      <c r="I57" s="7">
        <v>0.7090277777777777</v>
      </c>
      <c r="J57" s="6">
        <v>0.68958333333333333</v>
      </c>
      <c r="K57" s="7">
        <v>0.74305555555555547</v>
      </c>
      <c r="L57" s="6">
        <v>0.70208333333333339</v>
      </c>
      <c r="M57" s="7">
        <v>0.70763888888888893</v>
      </c>
      <c r="N57" s="6">
        <v>0.73611111111111116</v>
      </c>
      <c r="O57" s="7">
        <v>0.76180555555555562</v>
      </c>
      <c r="P57" s="6">
        <v>0.75</v>
      </c>
      <c r="Q57" s="7">
        <v>0.75763888888888886</v>
      </c>
      <c r="R57" s="6"/>
      <c r="T57" s="8">
        <f t="shared" ref="T57:T59" si="8">SUM(D57,F57,H57,J57,L57,N57,P57)</f>
        <v>4.8708333333333336</v>
      </c>
      <c r="U57" s="7">
        <f t="shared" ref="U57:U59" si="9">SUM(E57,G57,I57,K57,M57,O57,Q57)</f>
        <v>5.1854166666666659</v>
      </c>
      <c r="W57" s="4">
        <f>(U57-T57)</f>
        <v>0.31458333333333233</v>
      </c>
    </row>
    <row r="58" spans="1:24" x14ac:dyDescent="0.25">
      <c r="A58" s="2">
        <v>16</v>
      </c>
      <c r="B58" t="s">
        <v>6</v>
      </c>
      <c r="C58" s="2">
        <v>4</v>
      </c>
      <c r="D58" s="6">
        <v>0.73263888888888884</v>
      </c>
      <c r="E58" s="7">
        <v>0.7368055555555556</v>
      </c>
      <c r="F58" s="6"/>
      <c r="H58" s="6"/>
      <c r="J58" s="6"/>
      <c r="L58" s="6"/>
      <c r="N58" s="6"/>
      <c r="P58" s="6"/>
      <c r="R58" s="6"/>
      <c r="T58" s="8">
        <f t="shared" si="8"/>
        <v>0.73263888888888884</v>
      </c>
      <c r="U58" s="7">
        <f t="shared" si="9"/>
        <v>0.7368055555555556</v>
      </c>
      <c r="W58" s="4">
        <f>(U58-T58)</f>
        <v>4.1666666666667629E-3</v>
      </c>
    </row>
    <row r="59" spans="1:24" x14ac:dyDescent="0.25">
      <c r="A59" s="2">
        <v>16</v>
      </c>
      <c r="B59" t="s">
        <v>5</v>
      </c>
      <c r="C59" s="2">
        <v>4</v>
      </c>
      <c r="D59" s="6">
        <v>0.62916666666666665</v>
      </c>
      <c r="E59" s="7">
        <v>0.66111111111111109</v>
      </c>
      <c r="F59" s="6">
        <v>0.65347222222222223</v>
      </c>
      <c r="G59" s="7">
        <v>0.6645833333333333</v>
      </c>
      <c r="H59" s="6">
        <v>0.67638888888888893</v>
      </c>
      <c r="I59" s="7">
        <v>0.70972222222222225</v>
      </c>
      <c r="J59" s="6">
        <v>0.68333333333333324</v>
      </c>
      <c r="K59" s="7">
        <v>0.76527777777777783</v>
      </c>
      <c r="L59" s="6">
        <v>0.68472222222222223</v>
      </c>
      <c r="M59" s="7">
        <v>0.7090277777777777</v>
      </c>
      <c r="N59" s="6">
        <v>0.6875</v>
      </c>
      <c r="O59" s="7">
        <v>0.71250000000000002</v>
      </c>
      <c r="P59" s="6">
        <v>0.73472222222222217</v>
      </c>
      <c r="Q59" s="7">
        <v>0.73958333333333337</v>
      </c>
      <c r="R59" s="6"/>
      <c r="T59" s="8">
        <f t="shared" si="8"/>
        <v>4.7493055555555559</v>
      </c>
      <c r="U59" s="7">
        <f t="shared" si="9"/>
        <v>4.9618055555555554</v>
      </c>
      <c r="W59" s="4">
        <f>(U59-T59)</f>
        <v>0.21249999999999947</v>
      </c>
    </row>
    <row r="60" spans="1:24" x14ac:dyDescent="0.25">
      <c r="B60" t="s">
        <v>20</v>
      </c>
      <c r="C60" s="2">
        <v>4</v>
      </c>
      <c r="D60" s="6">
        <v>0.72499999999999998</v>
      </c>
      <c r="E60" s="7">
        <v>0.73749999999999993</v>
      </c>
      <c r="F60" s="6"/>
      <c r="H60" s="6"/>
      <c r="J60" s="6"/>
      <c r="L60" s="6"/>
      <c r="N60" s="6"/>
      <c r="P60" s="6"/>
      <c r="R60" s="6"/>
    </row>
    <row r="61" spans="1:24" ht="20.25" customHeight="1" x14ac:dyDescent="0.25">
      <c r="D61" s="9">
        <v>4</v>
      </c>
      <c r="E61" s="9"/>
      <c r="F61" s="9">
        <v>2</v>
      </c>
      <c r="G61" s="9"/>
      <c r="H61" s="9">
        <v>2</v>
      </c>
      <c r="I61" s="9"/>
      <c r="J61" s="9">
        <v>2</v>
      </c>
      <c r="K61" s="9"/>
      <c r="L61" s="9">
        <v>2</v>
      </c>
      <c r="M61" s="9"/>
      <c r="N61" s="9">
        <v>2</v>
      </c>
      <c r="O61" s="9"/>
      <c r="P61" s="9">
        <v>2</v>
      </c>
      <c r="Q61" s="9"/>
      <c r="R61" s="9"/>
      <c r="S61" s="10"/>
      <c r="T61" s="9">
        <f t="shared" ref="T61" si="10">SUM(D61,F61,H61,J61,L61,N61,P61)</f>
        <v>16</v>
      </c>
    </row>
    <row r="62" spans="1:24" x14ac:dyDescent="0.25"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10"/>
      <c r="T62" s="10">
        <f>SUM(T57:T59)</f>
        <v>10.352777777777778</v>
      </c>
      <c r="U62" s="10">
        <f>SUM(U57:U59)</f>
        <v>10.884027777777778</v>
      </c>
      <c r="W62" s="4">
        <f>(U62-T62)</f>
        <v>0.53125</v>
      </c>
    </row>
    <row r="63" spans="1:24" x14ac:dyDescent="0.25"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10"/>
      <c r="T63" s="10"/>
      <c r="U63" s="10"/>
      <c r="W63" s="10"/>
    </row>
    <row r="64" spans="1:24" x14ac:dyDescent="0.25"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32">
        <v>2022</v>
      </c>
      <c r="T64" s="32">
        <f>SUM(T54,T61,)</f>
        <v>22</v>
      </c>
      <c r="U64" s="37"/>
      <c r="V64" s="34"/>
      <c r="W64" s="34"/>
    </row>
    <row r="65" spans="4:24" x14ac:dyDescent="0.25"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33"/>
      <c r="T65" s="35">
        <f>SUM(T55,T62)</f>
        <v>14.62361111111111</v>
      </c>
      <c r="U65" s="35">
        <f>SUM(U55,U62)</f>
        <v>15.372916666666667</v>
      </c>
      <c r="V65" s="34"/>
      <c r="W65" s="34">
        <f>(U65-T65)</f>
        <v>0.74930555555555678</v>
      </c>
      <c r="X65" s="31">
        <f>W65/T64</f>
        <v>3.4059343434343491E-2</v>
      </c>
    </row>
    <row r="67" spans="4:24" x14ac:dyDescent="0.25">
      <c r="T67" s="24">
        <f>SUM(T17,T33,T49,T64)</f>
        <v>98</v>
      </c>
      <c r="U67" s="25"/>
      <c r="V67" s="25"/>
      <c r="W67" s="25"/>
      <c r="X67" s="24"/>
    </row>
    <row r="68" spans="4:24" x14ac:dyDescent="0.25">
      <c r="T68" s="25">
        <f>SUM(T5,T11,T15,T24,T31,T40,T47,T55,T62)</f>
        <v>68.022222222222226</v>
      </c>
      <c r="U68" s="25">
        <f>SUM(U5,U11,U15,U24,U31,U40,U47,U55,U62)</f>
        <v>70.682638888888889</v>
      </c>
      <c r="V68" s="25"/>
      <c r="W68" s="25">
        <f t="shared" ref="W68" si="11">(U68-T68)</f>
        <v>2.6604166666666629</v>
      </c>
      <c r="X68" s="25">
        <f>W68/T67</f>
        <v>2.7147108843537375E-2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54326-D2A0-4561-BF8D-DEB0E9A974D5}">
  <dimension ref="A1:W73"/>
  <sheetViews>
    <sheetView topLeftCell="A28" zoomScale="80" zoomScaleNormal="80" workbookViewId="0">
      <selection activeCell="C55" sqref="C55:K55"/>
    </sheetView>
  </sheetViews>
  <sheetFormatPr defaultRowHeight="15" x14ac:dyDescent="0.25"/>
  <cols>
    <col min="1" max="1" width="20.140625" style="39" customWidth="1"/>
    <col min="2" max="2" width="9" style="2" customWidth="1"/>
    <col min="3" max="3" width="11.5703125" bestFit="1" customWidth="1"/>
    <col min="4" max="4" width="10.42578125" style="7" bestFit="1" customWidth="1"/>
    <col min="5" max="5" width="11.5703125" bestFit="1" customWidth="1"/>
    <col min="6" max="6" width="10.42578125" style="7" bestFit="1" customWidth="1"/>
    <col min="7" max="7" width="11.5703125" bestFit="1" customWidth="1"/>
    <col min="8" max="8" width="10.42578125" style="7" bestFit="1" customWidth="1"/>
    <col min="9" max="9" width="11.5703125" bestFit="1" customWidth="1"/>
    <col min="10" max="10" width="11.42578125" style="7" bestFit="1" customWidth="1"/>
    <col min="11" max="11" width="11.5703125" bestFit="1" customWidth="1"/>
    <col min="12" max="12" width="10.42578125" style="7" bestFit="1" customWidth="1"/>
    <col min="13" max="13" width="11.5703125" bestFit="1" customWidth="1"/>
    <col min="14" max="14" width="10.42578125" style="7" bestFit="1" customWidth="1"/>
    <col min="15" max="15" width="11.5703125" bestFit="1" customWidth="1"/>
    <col min="16" max="16" width="10.42578125" style="7" bestFit="1" customWidth="1"/>
    <col min="17" max="17" width="4" customWidth="1"/>
    <col min="18" max="18" width="8.28515625" style="4" customWidth="1"/>
    <col min="19" max="19" width="9.140625" style="8"/>
    <col min="20" max="20" width="10.42578125" style="7" bestFit="1" customWidth="1"/>
    <col min="21" max="21" width="1.85546875" style="4" customWidth="1"/>
    <col min="22" max="22" width="9.28515625" style="8" customWidth="1"/>
  </cols>
  <sheetData>
    <row r="1" spans="1:23" x14ac:dyDescent="0.25">
      <c r="A1" s="39" t="s">
        <v>1</v>
      </c>
      <c r="D1" s="3"/>
      <c r="F1" s="3"/>
      <c r="H1" s="3"/>
      <c r="J1" s="3"/>
      <c r="L1" s="3"/>
      <c r="N1" s="3"/>
      <c r="P1" s="3"/>
      <c r="S1" s="5" t="s">
        <v>21</v>
      </c>
      <c r="T1" s="3" t="s">
        <v>16</v>
      </c>
      <c r="V1" s="8" t="s">
        <v>17</v>
      </c>
      <c r="W1" t="s">
        <v>23</v>
      </c>
    </row>
    <row r="2" spans="1:23" x14ac:dyDescent="0.25">
      <c r="A2" s="38">
        <v>2016</v>
      </c>
      <c r="D2" s="3"/>
      <c r="F2" s="3"/>
      <c r="H2" s="3"/>
      <c r="J2" s="3"/>
      <c r="L2" s="3"/>
      <c r="N2" s="3"/>
      <c r="P2" s="3"/>
      <c r="S2" s="5"/>
      <c r="T2" s="3"/>
    </row>
    <row r="3" spans="1:23" x14ac:dyDescent="0.25">
      <c r="A3" s="39" t="s">
        <v>2</v>
      </c>
      <c r="B3" s="2">
        <v>3</v>
      </c>
      <c r="C3" s="4">
        <v>0.7416666666666667</v>
      </c>
      <c r="D3" s="7">
        <v>0.72569444444444453</v>
      </c>
      <c r="E3" s="4">
        <v>0.77777777777777779</v>
      </c>
      <c r="F3" s="7">
        <v>0.8256944444444444</v>
      </c>
      <c r="G3" s="4">
        <v>0.79513888888888884</v>
      </c>
      <c r="H3" s="7">
        <v>0.81736111111111109</v>
      </c>
      <c r="I3" s="4">
        <v>0.79999999999999993</v>
      </c>
      <c r="J3" s="7">
        <v>0.82916666666666661</v>
      </c>
      <c r="K3" s="4">
        <v>0.80833333333333324</v>
      </c>
      <c r="L3" s="7">
        <v>0.80763888888888891</v>
      </c>
      <c r="M3" s="4">
        <v>0.81944444444444453</v>
      </c>
      <c r="N3" s="7">
        <v>0.84375</v>
      </c>
      <c r="O3" s="4">
        <v>0.8354166666666667</v>
      </c>
      <c r="P3" s="7">
        <v>0.83958333333333324</v>
      </c>
      <c r="Q3" s="4"/>
      <c r="S3" s="8">
        <f>SUM(C3,E3,G3,I3,K3,M3,O3)</f>
        <v>5.5777777777777775</v>
      </c>
      <c r="T3" s="7">
        <f>SUM(D3,F3,H3,J3,L3,N3,P3)</f>
        <v>5.6888888888888891</v>
      </c>
      <c r="V3" s="8">
        <f>(T3-S3)</f>
        <v>0.1111111111111116</v>
      </c>
    </row>
    <row r="4" spans="1:23" x14ac:dyDescent="0.25">
      <c r="A4" s="39" t="s">
        <v>6</v>
      </c>
      <c r="B4" s="2">
        <v>3</v>
      </c>
      <c r="C4" s="4">
        <v>0.7729166666666667</v>
      </c>
      <c r="D4" s="7">
        <v>0.78055555555555556</v>
      </c>
      <c r="E4" s="4">
        <v>0.81111111111111101</v>
      </c>
      <c r="F4" s="7">
        <v>0.84027777777777779</v>
      </c>
      <c r="G4" s="4">
        <v>0.87013888888888891</v>
      </c>
      <c r="H4" s="7">
        <v>0.87569444444444444</v>
      </c>
      <c r="I4" s="4">
        <v>0.89027777777777783</v>
      </c>
      <c r="J4" s="7">
        <v>0.88263888888888886</v>
      </c>
      <c r="K4" s="6">
        <v>0.9458333333333333</v>
      </c>
      <c r="L4" s="7">
        <v>0.95277777777777783</v>
      </c>
      <c r="M4" s="4"/>
      <c r="O4" s="4"/>
      <c r="Q4" s="4"/>
      <c r="S4" s="8">
        <f>SUM(C4,E4,G4,I4,K4,M4,O4)</f>
        <v>4.2902777777777779</v>
      </c>
      <c r="T4" s="7">
        <f>SUM(D4,F4,H4,J4,L4,N4,P4)</f>
        <v>4.3319444444444439</v>
      </c>
      <c r="V4" s="8">
        <f>(T4-S4)</f>
        <v>4.1666666666666075E-2</v>
      </c>
    </row>
    <row r="5" spans="1:23" x14ac:dyDescent="0.25">
      <c r="A5" s="41" t="s">
        <v>22</v>
      </c>
      <c r="C5" s="9">
        <v>2</v>
      </c>
      <c r="D5" s="9"/>
      <c r="E5" s="9">
        <v>2</v>
      </c>
      <c r="F5" s="9"/>
      <c r="G5" s="9">
        <v>2</v>
      </c>
      <c r="H5" s="9"/>
      <c r="I5" s="9">
        <v>2</v>
      </c>
      <c r="J5" s="9"/>
      <c r="K5" s="9">
        <v>2</v>
      </c>
      <c r="L5" s="9"/>
      <c r="M5" s="9">
        <v>1</v>
      </c>
      <c r="N5" s="9"/>
      <c r="O5" s="9">
        <v>1</v>
      </c>
      <c r="P5" s="9"/>
      <c r="Q5" s="9"/>
      <c r="R5" s="10"/>
      <c r="S5" s="9">
        <f>SUM(C5,E5,G5,I5,K5,M5,O5)</f>
        <v>12</v>
      </c>
    </row>
    <row r="6" spans="1:23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>
        <f>SUM(S3:S4)</f>
        <v>9.8680555555555554</v>
      </c>
      <c r="T6" s="10">
        <f>SUM(T3:T4)</f>
        <v>10.020833333333332</v>
      </c>
      <c r="V6" s="8">
        <f>(T6-S6)</f>
        <v>0.15277777777777679</v>
      </c>
      <c r="W6" s="4">
        <f>V6/S5</f>
        <v>1.2731481481481399E-2</v>
      </c>
    </row>
    <row r="7" spans="1:23" x14ac:dyDescent="0.25"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9"/>
    </row>
    <row r="8" spans="1:23" x14ac:dyDescent="0.25">
      <c r="A8" s="39" t="s">
        <v>4</v>
      </c>
      <c r="B8" s="2">
        <v>4</v>
      </c>
      <c r="C8" s="4">
        <v>0.7319444444444444</v>
      </c>
      <c r="D8" s="7">
        <v>0.74722222222222223</v>
      </c>
      <c r="E8" s="4">
        <v>0.79027777777777775</v>
      </c>
      <c r="F8" s="7">
        <v>0.78611111111111109</v>
      </c>
      <c r="G8" s="4">
        <v>0.80347222222222225</v>
      </c>
      <c r="H8" s="7">
        <v>0.8208333333333333</v>
      </c>
      <c r="I8" s="4">
        <v>0.84722222222222221</v>
      </c>
      <c r="J8" s="7">
        <v>0.78541666666666676</v>
      </c>
      <c r="K8" s="4">
        <v>0.85</v>
      </c>
      <c r="L8" s="7">
        <v>0.86597222222222225</v>
      </c>
      <c r="M8" s="4">
        <v>0.8979166666666667</v>
      </c>
      <c r="N8" s="7">
        <v>0.90347222222222223</v>
      </c>
      <c r="O8" s="4"/>
      <c r="Q8" s="4"/>
      <c r="S8" s="8">
        <f>SUM(C8,E8,G8,I8,K8,M8,O8)</f>
        <v>4.9208333333333325</v>
      </c>
      <c r="T8" s="8">
        <f>SUM(D8,F8,H8,J8,L8,N8,P8)</f>
        <v>4.9090277777777782</v>
      </c>
      <c r="V8" s="8">
        <f>(S8-T8)</f>
        <v>1.1805555555554292E-2</v>
      </c>
    </row>
    <row r="9" spans="1:23" x14ac:dyDescent="0.25">
      <c r="A9" s="39" t="s">
        <v>19</v>
      </c>
      <c r="B9" s="2">
        <v>4</v>
      </c>
      <c r="C9" s="4">
        <v>0.76527777777777783</v>
      </c>
      <c r="D9" s="7">
        <v>0.78472222222222221</v>
      </c>
      <c r="E9" s="6">
        <v>0.81736111111111109</v>
      </c>
      <c r="F9" s="7">
        <v>0.8305555555555556</v>
      </c>
      <c r="G9" s="4">
        <v>0.84930555555555554</v>
      </c>
      <c r="H9" s="7">
        <v>0.81944444444444453</v>
      </c>
      <c r="I9" s="4">
        <v>0.85138888888888886</v>
      </c>
      <c r="J9" s="7">
        <v>0.87083333333333324</v>
      </c>
      <c r="K9" s="4">
        <v>0.86388888888888893</v>
      </c>
      <c r="L9" s="7">
        <v>0.90694444444444444</v>
      </c>
      <c r="M9" s="4">
        <v>0.87430555555555556</v>
      </c>
      <c r="N9" s="7">
        <v>0.87222222222222223</v>
      </c>
      <c r="O9" s="4">
        <v>0.92361111111111116</v>
      </c>
      <c r="P9" s="7">
        <v>0.95624999999999993</v>
      </c>
      <c r="Q9" s="4"/>
      <c r="S9" s="8">
        <f>SUM(C9,M8,G9,I9,K9,M9,O9)</f>
        <v>6.0256944444444454</v>
      </c>
      <c r="T9" s="7">
        <f>SUM(D9,N8,H9,J9,L9,N9,P9)</f>
        <v>6.113888888888888</v>
      </c>
      <c r="V9" s="8">
        <f>(T9-S9)</f>
        <v>8.8194444444442688E-2</v>
      </c>
    </row>
    <row r="10" spans="1:23" x14ac:dyDescent="0.25">
      <c r="A10" s="39" t="s">
        <v>5</v>
      </c>
      <c r="B10" s="2">
        <v>4</v>
      </c>
      <c r="C10" s="4">
        <v>0.8125</v>
      </c>
      <c r="D10" s="7">
        <v>0.81597222222222221</v>
      </c>
      <c r="E10" s="4">
        <v>0.82291666666666663</v>
      </c>
      <c r="F10" s="7">
        <v>0.83263888888888893</v>
      </c>
      <c r="G10" s="4">
        <v>0.88680555555555562</v>
      </c>
      <c r="H10" s="7">
        <v>0.88055555555555554</v>
      </c>
      <c r="I10" s="4">
        <v>0.8930555555555556</v>
      </c>
      <c r="J10" s="7">
        <v>0.91805555555555562</v>
      </c>
      <c r="K10" s="4">
        <v>0.90625</v>
      </c>
      <c r="L10" s="7">
        <v>0.9</v>
      </c>
      <c r="M10" s="4">
        <v>0.8979166666666667</v>
      </c>
      <c r="N10" s="7">
        <v>0.91041666666666676</v>
      </c>
      <c r="O10" s="4"/>
      <c r="Q10" s="4"/>
      <c r="S10" s="8">
        <f>SUM(C10,E10,G10,I10,K10,M10,O10)</f>
        <v>5.219444444444445</v>
      </c>
      <c r="T10" s="7">
        <f>SUM(D10,F10,H10,J10,L10,N10,P10)</f>
        <v>5.2576388888888888</v>
      </c>
      <c r="V10" s="8">
        <f>(T10-S10)</f>
        <v>3.8194444444443754E-2</v>
      </c>
    </row>
    <row r="11" spans="1:23" x14ac:dyDescent="0.25">
      <c r="A11" s="41" t="s">
        <v>22</v>
      </c>
      <c r="C11" s="9">
        <v>3</v>
      </c>
      <c r="D11" s="9"/>
      <c r="E11" s="9">
        <v>3</v>
      </c>
      <c r="F11" s="9"/>
      <c r="G11" s="9">
        <v>3</v>
      </c>
      <c r="H11" s="9"/>
      <c r="I11" s="9">
        <v>3</v>
      </c>
      <c r="J11" s="9"/>
      <c r="K11" s="9">
        <v>3</v>
      </c>
      <c r="L11" s="9"/>
      <c r="M11" s="9">
        <v>3</v>
      </c>
      <c r="N11" s="9"/>
      <c r="O11" s="9">
        <v>1</v>
      </c>
      <c r="P11" s="9"/>
      <c r="Q11" s="9"/>
      <c r="R11" s="10"/>
      <c r="S11" s="9">
        <f>SUM(C11,E11,G11,I11,K11,M11,O11)</f>
        <v>19</v>
      </c>
    </row>
    <row r="12" spans="1:23" x14ac:dyDescent="0.25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>
        <f>SUM(S8:S10)</f>
        <v>16.165972222222223</v>
      </c>
      <c r="T12" s="10">
        <f>SUM(T8:T10)</f>
        <v>16.280555555555555</v>
      </c>
      <c r="V12" s="8">
        <f>(T12-S12)</f>
        <v>0.11458333333333215</v>
      </c>
      <c r="W12" s="4">
        <f>V12/S11</f>
        <v>6.030701754385903E-3</v>
      </c>
    </row>
    <row r="13" spans="1:23" x14ac:dyDescent="0.25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3" x14ac:dyDescent="0.25">
      <c r="A14" s="39" t="s">
        <v>18</v>
      </c>
      <c r="B14" s="2">
        <v>5</v>
      </c>
      <c r="C14" s="4">
        <v>0.91805555555555562</v>
      </c>
      <c r="D14" s="7">
        <v>1.0576388888888888</v>
      </c>
      <c r="E14" s="4">
        <v>0.94166666666666676</v>
      </c>
      <c r="F14" s="7">
        <v>0.96944444444444444</v>
      </c>
      <c r="G14" s="4">
        <v>0.9868055555555556</v>
      </c>
      <c r="H14" s="7">
        <v>1.0291666666666666</v>
      </c>
      <c r="I14" s="4">
        <v>1.0055555555555555</v>
      </c>
      <c r="J14" s="7">
        <v>0.97152777777777777</v>
      </c>
      <c r="K14" s="4">
        <v>1.1131944444444444</v>
      </c>
      <c r="L14" s="7">
        <v>1.0993055555555555</v>
      </c>
      <c r="M14" s="4"/>
      <c r="O14" s="4"/>
      <c r="Q14" s="4"/>
      <c r="S14" s="8">
        <f>SUM(C14,E14,G14,I14,K14,M14,O14)</f>
        <v>4.9652777777777786</v>
      </c>
      <c r="T14" s="7">
        <f>SUM(D14,F14,H14,J14,L14,N14,P14)</f>
        <v>5.1270833333333323</v>
      </c>
      <c r="V14" s="8">
        <f>(T14-S14)</f>
        <v>0.16180555555555376</v>
      </c>
    </row>
    <row r="15" spans="1:23" x14ac:dyDescent="0.25">
      <c r="A15" s="41" t="s">
        <v>22</v>
      </c>
      <c r="C15" s="9">
        <v>1</v>
      </c>
      <c r="D15" s="9"/>
      <c r="E15" s="9">
        <v>1</v>
      </c>
      <c r="F15" s="9"/>
      <c r="G15" s="9">
        <v>1</v>
      </c>
      <c r="H15" s="9"/>
      <c r="I15" s="9">
        <v>1</v>
      </c>
      <c r="J15" s="9"/>
      <c r="K15" s="9">
        <v>1</v>
      </c>
      <c r="L15" s="9"/>
      <c r="M15" s="9"/>
      <c r="N15" s="9"/>
      <c r="O15" s="9"/>
      <c r="P15" s="9"/>
      <c r="Q15" s="10"/>
      <c r="R15" s="10"/>
      <c r="S15" s="9">
        <f>SUM(C15,E15,G15,I15,K15,M15,O15)</f>
        <v>5</v>
      </c>
    </row>
    <row r="16" spans="1:23" x14ac:dyDescent="0.25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>
        <f>SUM(S14:S14)</f>
        <v>4.9652777777777786</v>
      </c>
      <c r="T16" s="10">
        <f>SUM(T14:T14)</f>
        <v>5.1270833333333323</v>
      </c>
      <c r="V16" s="8">
        <f>(T16-S16)</f>
        <v>0.16180555555555376</v>
      </c>
      <c r="W16" s="4">
        <f>V16/S15</f>
        <v>3.2361111111110751E-2</v>
      </c>
    </row>
    <row r="17" spans="1:23" x14ac:dyDescent="0.25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3" x14ac:dyDescent="0.25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32">
        <v>2016</v>
      </c>
      <c r="S18" s="32">
        <f>SUM(S5,S11,S15)</f>
        <v>36</v>
      </c>
      <c r="T18" s="35"/>
      <c r="U18" s="35"/>
      <c r="V18" s="35"/>
      <c r="W18" s="32"/>
    </row>
    <row r="19" spans="1:23" x14ac:dyDescent="0.25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35"/>
      <c r="S19" s="35">
        <f>SUM(S6,S12,S16)</f>
        <v>30.999305555555559</v>
      </c>
      <c r="T19" s="35">
        <f>SUM(T6,T12,T16)</f>
        <v>31.428472222222219</v>
      </c>
      <c r="U19" s="35"/>
      <c r="V19" s="35">
        <f>(T19-S19)</f>
        <v>0.42916666666666003</v>
      </c>
      <c r="W19" s="31">
        <f>V19/S18</f>
        <v>1.1921296296296112E-2</v>
      </c>
    </row>
    <row r="20" spans="1:23" x14ac:dyDescent="0.25">
      <c r="A20" s="38">
        <v>2019</v>
      </c>
      <c r="C20" s="4"/>
      <c r="E20" s="4"/>
      <c r="G20" s="4"/>
      <c r="I20" s="4"/>
      <c r="K20" s="4"/>
      <c r="M20" s="4"/>
      <c r="O20" s="4"/>
      <c r="Q20" s="4"/>
      <c r="S20" s="11"/>
    </row>
    <row r="21" spans="1:23" x14ac:dyDescent="0.25">
      <c r="A21" s="39" t="s">
        <v>2</v>
      </c>
      <c r="B21" s="2">
        <v>3</v>
      </c>
      <c r="C21" s="4">
        <v>0.76180555555555562</v>
      </c>
      <c r="D21" s="7">
        <v>0.80902777777777779</v>
      </c>
      <c r="E21" s="4">
        <v>0.81805555555555554</v>
      </c>
      <c r="F21" s="7">
        <v>0.83263888888888893</v>
      </c>
      <c r="G21" s="4">
        <v>0.82708333333333339</v>
      </c>
      <c r="H21" s="7">
        <v>0.87847222222222221</v>
      </c>
      <c r="I21" s="4">
        <v>0.86388888888888893</v>
      </c>
      <c r="J21" s="7">
        <v>0.91666666666666663</v>
      </c>
      <c r="K21" s="4">
        <v>0.90069444444444446</v>
      </c>
      <c r="L21" s="7">
        <v>0.95624999999999993</v>
      </c>
      <c r="M21" s="4"/>
      <c r="O21" s="4"/>
      <c r="Q21" s="4"/>
      <c r="S21" s="8">
        <f t="shared" ref="S21:T23" si="0">SUM(C21,E21,G21,I21,K21,M21,O21)</f>
        <v>4.1715277777777775</v>
      </c>
      <c r="T21" s="7">
        <f t="shared" si="0"/>
        <v>4.3930555555555557</v>
      </c>
      <c r="V21" s="8">
        <f>(T21-S21)</f>
        <v>0.22152777777777821</v>
      </c>
    </row>
    <row r="22" spans="1:23" x14ac:dyDescent="0.25">
      <c r="A22" s="39" t="s">
        <v>6</v>
      </c>
      <c r="B22" s="2">
        <v>3</v>
      </c>
      <c r="C22" s="4">
        <v>0.77430555555555547</v>
      </c>
      <c r="D22" s="7">
        <v>0.81388888888888899</v>
      </c>
      <c r="E22" s="4">
        <v>0.82708333333333339</v>
      </c>
      <c r="F22" s="7">
        <v>0.87291666666666667</v>
      </c>
      <c r="G22" s="4">
        <v>0.84166666666666667</v>
      </c>
      <c r="H22" s="7">
        <v>0.96597222222222223</v>
      </c>
      <c r="I22" s="4">
        <v>0.84166666666666667</v>
      </c>
      <c r="J22" s="7">
        <v>0.87708333333333333</v>
      </c>
      <c r="K22" s="4">
        <v>0.92499999999999993</v>
      </c>
      <c r="L22" s="7">
        <v>1.0736111111111111</v>
      </c>
      <c r="M22" s="4">
        <v>0.97291666666666676</v>
      </c>
      <c r="N22" s="7">
        <v>1.0173611111111112</v>
      </c>
      <c r="O22" s="4"/>
      <c r="Q22" s="4"/>
      <c r="S22" s="8">
        <f t="shared" si="0"/>
        <v>5.1826388888888886</v>
      </c>
      <c r="T22" s="7">
        <f t="shared" si="0"/>
        <v>5.6208333333333336</v>
      </c>
    </row>
    <row r="23" spans="1:23" x14ac:dyDescent="0.25">
      <c r="A23" s="39" t="s">
        <v>4</v>
      </c>
      <c r="B23" s="2">
        <v>3</v>
      </c>
      <c r="C23" s="4">
        <v>0.77361111111111114</v>
      </c>
      <c r="D23" s="7">
        <v>0.84305555555555556</v>
      </c>
      <c r="E23" s="4">
        <v>0.7909722222222223</v>
      </c>
      <c r="F23" s="7">
        <v>0.81805555555555554</v>
      </c>
      <c r="G23" s="4">
        <v>0.8340277777777777</v>
      </c>
      <c r="H23" s="7">
        <v>0.92291666666666661</v>
      </c>
      <c r="I23" s="4">
        <v>0.86388888888888893</v>
      </c>
      <c r="J23" s="7">
        <v>0.96458333333333324</v>
      </c>
      <c r="K23" s="4">
        <v>0.87986111111111109</v>
      </c>
      <c r="L23" s="7">
        <v>0.94027777777777777</v>
      </c>
      <c r="M23" s="4">
        <v>0.8833333333333333</v>
      </c>
      <c r="N23" s="7">
        <v>0.93472222222222223</v>
      </c>
      <c r="O23" s="4"/>
      <c r="Q23" s="4"/>
      <c r="S23" s="8">
        <f t="shared" si="0"/>
        <v>5.0256944444444454</v>
      </c>
      <c r="T23" s="7">
        <f t="shared" si="0"/>
        <v>5.4236111111111107</v>
      </c>
      <c r="V23" s="8">
        <f>(T23-S23)</f>
        <v>0.39791666666666536</v>
      </c>
    </row>
    <row r="24" spans="1:23" x14ac:dyDescent="0.25">
      <c r="A24" s="41" t="s">
        <v>22</v>
      </c>
      <c r="C24" s="9">
        <v>3</v>
      </c>
      <c r="D24" s="9"/>
      <c r="E24" s="9">
        <v>3</v>
      </c>
      <c r="F24" s="9"/>
      <c r="G24" s="9">
        <v>3</v>
      </c>
      <c r="H24" s="9"/>
      <c r="I24" s="9">
        <v>3</v>
      </c>
      <c r="J24" s="9"/>
      <c r="K24" s="9">
        <v>3</v>
      </c>
      <c r="L24" s="9"/>
      <c r="M24" s="9">
        <v>3</v>
      </c>
      <c r="N24" s="9"/>
      <c r="O24" s="9"/>
      <c r="P24" s="9"/>
      <c r="Q24" s="9"/>
      <c r="R24" s="10"/>
      <c r="S24" s="9">
        <f>SUM(C24,E24,G24,I24,K24,M24,O24)</f>
        <v>18</v>
      </c>
    </row>
    <row r="25" spans="1:23" x14ac:dyDescent="0.2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>
        <f>SUM(S21:S23)</f>
        <v>14.379861111111111</v>
      </c>
      <c r="T25" s="10">
        <f>SUM(T21:T23)</f>
        <v>15.4375</v>
      </c>
      <c r="V25" s="8">
        <f>(T25-S25)</f>
        <v>1.0576388888888886</v>
      </c>
      <c r="W25" s="4">
        <f>V25/S24</f>
        <v>5.8757716049382701E-2</v>
      </c>
    </row>
    <row r="26" spans="1:23" x14ac:dyDescent="0.25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9"/>
    </row>
    <row r="27" spans="1:23" x14ac:dyDescent="0.25">
      <c r="A27" s="39" t="s">
        <v>19</v>
      </c>
      <c r="B27" s="2">
        <v>4</v>
      </c>
      <c r="C27" s="4">
        <v>0.75763888888888886</v>
      </c>
      <c r="D27" s="7">
        <v>0.89236111111111116</v>
      </c>
      <c r="E27" s="4">
        <v>0.77777777777777779</v>
      </c>
      <c r="F27" s="7">
        <v>0.8256944444444444</v>
      </c>
      <c r="G27" s="4">
        <v>0.79999999999999993</v>
      </c>
      <c r="H27" s="7">
        <v>0.8305555555555556</v>
      </c>
      <c r="I27" s="4">
        <v>0.84444444444444444</v>
      </c>
      <c r="J27" s="7">
        <v>0.8965277777777777</v>
      </c>
      <c r="K27" s="4">
        <v>0.93402777777777779</v>
      </c>
      <c r="L27" s="7">
        <v>0.99722222222222223</v>
      </c>
      <c r="M27" s="4"/>
      <c r="O27" s="4"/>
      <c r="Q27" s="4"/>
      <c r="S27" s="8">
        <f t="shared" ref="S27:T29" si="1">SUM(C27,E27,G27,I27,K27,M27,O27)</f>
        <v>4.1138888888888889</v>
      </c>
      <c r="T27" s="7">
        <f t="shared" si="1"/>
        <v>4.4423611111111114</v>
      </c>
      <c r="V27" s="8">
        <f>(T27-S27)</f>
        <v>0.3284722222222225</v>
      </c>
      <c r="W27" s="4"/>
    </row>
    <row r="28" spans="1:23" x14ac:dyDescent="0.25">
      <c r="A28" s="39" t="s">
        <v>5</v>
      </c>
      <c r="B28" s="2">
        <v>4</v>
      </c>
      <c r="C28" s="4">
        <v>0.76250000000000007</v>
      </c>
      <c r="D28" s="7">
        <v>0.84652777777777777</v>
      </c>
      <c r="E28" s="4">
        <v>0.85416666666666663</v>
      </c>
      <c r="F28" s="7">
        <v>0.90069444444444446</v>
      </c>
      <c r="G28" s="4">
        <v>0.85763888888888884</v>
      </c>
      <c r="H28" s="7">
        <v>0.92708333333333337</v>
      </c>
      <c r="I28" s="4">
        <v>0.86319444444444438</v>
      </c>
      <c r="J28" s="7">
        <v>0.8979166666666667</v>
      </c>
      <c r="K28" s="4">
        <v>0.88055555555555554</v>
      </c>
      <c r="L28" s="7">
        <v>0.91111111111111109</v>
      </c>
      <c r="M28" s="4">
        <v>0.8833333333333333</v>
      </c>
      <c r="N28" s="7">
        <v>0.91875000000000007</v>
      </c>
      <c r="O28" s="4"/>
      <c r="Q28" s="4"/>
      <c r="S28" s="8">
        <f t="shared" si="1"/>
        <v>5.1013888888888879</v>
      </c>
      <c r="T28" s="7">
        <f t="shared" si="1"/>
        <v>5.4020833333333336</v>
      </c>
      <c r="V28" s="8">
        <f>(T28-S28)</f>
        <v>0.30069444444444571</v>
      </c>
      <c r="W28" s="4"/>
    </row>
    <row r="29" spans="1:23" x14ac:dyDescent="0.25">
      <c r="A29" s="39" t="s">
        <v>20</v>
      </c>
      <c r="B29" s="2">
        <v>4</v>
      </c>
      <c r="C29" s="4">
        <v>0.8930555555555556</v>
      </c>
      <c r="D29" s="7">
        <v>1.0208333333333333</v>
      </c>
      <c r="E29" s="4">
        <v>0.95138888888888884</v>
      </c>
      <c r="F29" s="7">
        <v>1.0472222222222223</v>
      </c>
      <c r="G29" s="4"/>
      <c r="I29" s="4"/>
      <c r="K29" s="4"/>
      <c r="M29" s="4"/>
      <c r="O29" s="4"/>
      <c r="Q29" s="4"/>
      <c r="S29" s="8">
        <f t="shared" si="1"/>
        <v>1.8444444444444446</v>
      </c>
      <c r="T29" s="7">
        <f t="shared" si="1"/>
        <v>2.0680555555555555</v>
      </c>
      <c r="V29" s="8">
        <f>(T29-S29)</f>
        <v>0.22361111111111098</v>
      </c>
      <c r="W29" s="4"/>
    </row>
    <row r="30" spans="1:23" x14ac:dyDescent="0.25">
      <c r="A30" s="41" t="s">
        <v>22</v>
      </c>
      <c r="C30" s="9">
        <v>3</v>
      </c>
      <c r="D30" s="9"/>
      <c r="E30" s="9">
        <v>3</v>
      </c>
      <c r="F30" s="9"/>
      <c r="G30" s="9">
        <v>2</v>
      </c>
      <c r="H30" s="9"/>
      <c r="I30" s="9">
        <v>2</v>
      </c>
      <c r="J30" s="9"/>
      <c r="K30" s="9">
        <v>2</v>
      </c>
      <c r="L30" s="9"/>
      <c r="M30" s="9">
        <v>1</v>
      </c>
      <c r="N30" s="9"/>
      <c r="O30" s="9"/>
      <c r="P30" s="9"/>
      <c r="Q30" s="10"/>
      <c r="R30" s="10"/>
      <c r="S30" s="9">
        <f>SUM(C30,E30,G30,I30,K30,M30,O30)</f>
        <v>13</v>
      </c>
    </row>
    <row r="31" spans="1:23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>
        <f>SUM(S27:S29)</f>
        <v>11.059722222222222</v>
      </c>
      <c r="T31" s="10">
        <f>SUM(T27:T29)</f>
        <v>11.912500000000001</v>
      </c>
      <c r="V31" s="8">
        <f>(T31-S31)</f>
        <v>0.85277777777777963</v>
      </c>
      <c r="W31" s="4">
        <f>V31/S30</f>
        <v>6.559829059829074E-2</v>
      </c>
    </row>
    <row r="32" spans="1:23" x14ac:dyDescent="0.25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3" x14ac:dyDescent="0.25">
      <c r="C33" s="4"/>
      <c r="E33" s="4"/>
      <c r="G33" s="4"/>
      <c r="I33" s="4"/>
      <c r="K33" s="4"/>
      <c r="M33" s="4"/>
      <c r="O33" s="4"/>
      <c r="Q33" s="4"/>
      <c r="R33" s="36">
        <v>2019</v>
      </c>
      <c r="S33" s="32">
        <f>SUM(S24,S30)</f>
        <v>31</v>
      </c>
      <c r="T33" s="37"/>
      <c r="U33" s="34"/>
      <c r="V33" s="35"/>
      <c r="W33" s="36"/>
    </row>
    <row r="34" spans="1:23" x14ac:dyDescent="0.25">
      <c r="C34" s="4"/>
      <c r="E34" s="4"/>
      <c r="G34" s="4"/>
      <c r="I34" s="4"/>
      <c r="K34" s="4"/>
      <c r="M34" s="4"/>
      <c r="O34" s="4"/>
      <c r="Q34" s="4"/>
      <c r="R34" s="34"/>
      <c r="S34" s="35">
        <f>SUM(S25,S31)</f>
        <v>25.439583333333331</v>
      </c>
      <c r="T34" s="35">
        <f>SUM(T25,T31)</f>
        <v>27.35</v>
      </c>
      <c r="U34" s="34"/>
      <c r="V34" s="35">
        <f>(T34-S34)</f>
        <v>1.91041666666667</v>
      </c>
      <c r="W34" s="31">
        <f>V34/S33</f>
        <v>6.1626344086021613E-2</v>
      </c>
    </row>
    <row r="35" spans="1:23" x14ac:dyDescent="0.25">
      <c r="A35" s="38">
        <v>2021</v>
      </c>
      <c r="C35" s="4"/>
      <c r="E35" s="4"/>
      <c r="G35" s="4"/>
      <c r="I35" s="4"/>
      <c r="K35" s="4"/>
      <c r="M35" s="4"/>
      <c r="O35" s="4"/>
      <c r="Q35" s="4"/>
      <c r="S35" s="11"/>
    </row>
    <row r="36" spans="1:23" x14ac:dyDescent="0.25">
      <c r="A36" s="39" t="s">
        <v>2</v>
      </c>
      <c r="B36" s="2">
        <v>3</v>
      </c>
      <c r="C36" s="4">
        <v>0.77916666666666667</v>
      </c>
      <c r="D36" s="7">
        <v>0.83472222222222225</v>
      </c>
      <c r="E36" s="4">
        <v>0.7944444444444444</v>
      </c>
      <c r="F36" s="7">
        <v>0.84930555555555554</v>
      </c>
      <c r="G36" s="4">
        <v>0.8208333333333333</v>
      </c>
      <c r="H36" s="7">
        <v>0.88958333333333339</v>
      </c>
      <c r="I36" s="4">
        <v>0.83124999999999993</v>
      </c>
      <c r="J36" s="7">
        <v>0.88402777777777775</v>
      </c>
      <c r="K36" s="4">
        <v>0.84027777777777779</v>
      </c>
      <c r="L36" s="7">
        <v>0.88611111111111107</v>
      </c>
      <c r="M36" s="4">
        <v>0.96736111111111101</v>
      </c>
      <c r="N36" s="7">
        <v>1.0256944444444445</v>
      </c>
      <c r="O36" s="4"/>
      <c r="Q36" s="4"/>
      <c r="S36" s="8">
        <f>SUM(C36,E36,G36,I36,K36,M36,O36)</f>
        <v>5.0333333333333332</v>
      </c>
      <c r="T36" s="7">
        <f>SUM(D36,F36,H36,J36,L36,N36,P36)</f>
        <v>5.3694444444444445</v>
      </c>
      <c r="V36" s="8">
        <f>(T36-S36)</f>
        <v>0.33611111111111125</v>
      </c>
      <c r="W36" s="4"/>
    </row>
    <row r="37" spans="1:23" x14ac:dyDescent="0.25">
      <c r="A37" s="39" t="s">
        <v>6</v>
      </c>
      <c r="B37" s="2">
        <v>3</v>
      </c>
      <c r="C37" s="4">
        <v>0.83333333333333337</v>
      </c>
      <c r="D37" s="7">
        <v>0.8305555555555556</v>
      </c>
      <c r="E37" s="4">
        <v>0.85</v>
      </c>
      <c r="F37" s="7">
        <v>0.89513888888888893</v>
      </c>
      <c r="G37" s="4">
        <v>0.93402777777777779</v>
      </c>
      <c r="H37" s="7">
        <v>0.9590277777777777</v>
      </c>
      <c r="I37" s="4">
        <v>0.97499999999999998</v>
      </c>
      <c r="J37" s="7">
        <v>1.0506944444444444</v>
      </c>
      <c r="K37" s="4">
        <v>0.86041666666666661</v>
      </c>
      <c r="L37" s="7">
        <v>0.89583333333333337</v>
      </c>
      <c r="M37" s="4"/>
      <c r="O37" s="4"/>
      <c r="Q37" s="4"/>
      <c r="S37" s="8">
        <f>SUM(C37,E37,G37,I37,K37,M37,O37)</f>
        <v>4.4527777777777775</v>
      </c>
      <c r="T37" s="7">
        <f>SUM(D37,F37,H37,J37,L37,N37,P37)</f>
        <v>4.6312499999999996</v>
      </c>
      <c r="V37" s="8">
        <f t="shared" ref="V37:V39" si="2">(T37-S37)</f>
        <v>0.17847222222222214</v>
      </c>
      <c r="W37" s="4"/>
    </row>
    <row r="38" spans="1:23" x14ac:dyDescent="0.25">
      <c r="A38" s="41" t="s">
        <v>22</v>
      </c>
      <c r="C38" s="9">
        <v>2</v>
      </c>
      <c r="D38" s="9"/>
      <c r="E38" s="9">
        <v>2</v>
      </c>
      <c r="F38" s="9"/>
      <c r="G38" s="9">
        <v>2</v>
      </c>
      <c r="H38" s="9"/>
      <c r="I38" s="9">
        <v>2</v>
      </c>
      <c r="J38" s="9"/>
      <c r="K38" s="9">
        <v>2</v>
      </c>
      <c r="L38" s="9"/>
      <c r="M38" s="9">
        <v>1</v>
      </c>
      <c r="N38" s="9"/>
      <c r="O38" s="9"/>
      <c r="P38" s="9"/>
      <c r="Q38" s="9"/>
      <c r="R38" s="10"/>
      <c r="S38" s="9">
        <f t="shared" ref="S38" si="3">SUM(C38,E38,G38,I38,K38,M38,O38)</f>
        <v>11</v>
      </c>
    </row>
    <row r="39" spans="1:23" x14ac:dyDescent="0.2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>
        <f>SUM(S36:S37)</f>
        <v>9.4861111111111107</v>
      </c>
      <c r="T39" s="10">
        <f>SUM(T36:T37)</f>
        <v>10.000694444444445</v>
      </c>
      <c r="V39" s="8">
        <f t="shared" si="2"/>
        <v>0.51458333333333428</v>
      </c>
      <c r="W39" s="4">
        <f>V39/S38</f>
        <v>4.6780303030303116E-2</v>
      </c>
    </row>
    <row r="40" spans="1:23" x14ac:dyDescent="0.25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9"/>
    </row>
    <row r="41" spans="1:23" x14ac:dyDescent="0.25">
      <c r="A41" s="39" t="s">
        <v>5</v>
      </c>
      <c r="B41" s="2">
        <v>4</v>
      </c>
      <c r="C41" s="4">
        <v>0.70833333333333337</v>
      </c>
      <c r="D41" s="7">
        <v>0.76041666666666663</v>
      </c>
      <c r="E41" s="4">
        <v>0.76736111111111116</v>
      </c>
      <c r="F41" s="7">
        <v>0.79652777777777783</v>
      </c>
      <c r="G41" s="4">
        <v>0.8222222222222223</v>
      </c>
      <c r="H41" s="7">
        <v>0.8340277777777777</v>
      </c>
      <c r="I41" s="4">
        <v>0.82708333333333339</v>
      </c>
      <c r="J41" s="7">
        <v>0.90555555555555556</v>
      </c>
      <c r="K41" s="4">
        <v>0.82916666666666661</v>
      </c>
      <c r="L41" s="7">
        <v>0.85277777777777775</v>
      </c>
      <c r="M41" s="4">
        <v>0.84652777777777777</v>
      </c>
      <c r="N41" s="7">
        <v>0.875</v>
      </c>
      <c r="O41" s="4">
        <v>0.84930555555555554</v>
      </c>
      <c r="P41" s="7">
        <v>0.90069444444444446</v>
      </c>
      <c r="Q41" s="4"/>
      <c r="S41" s="8">
        <f t="shared" ref="S41:T43" si="4">SUM(C41,E41,G41,I41,K41,M41,O41)</f>
        <v>5.65</v>
      </c>
      <c r="T41" s="7">
        <f t="shared" si="4"/>
        <v>5.9249999999999998</v>
      </c>
      <c r="V41" s="8">
        <f>(T41-S41)</f>
        <v>0.27499999999999947</v>
      </c>
      <c r="W41" s="4"/>
    </row>
    <row r="42" spans="1:23" x14ac:dyDescent="0.25">
      <c r="A42" s="39" t="s">
        <v>19</v>
      </c>
      <c r="B42" s="2">
        <v>4</v>
      </c>
      <c r="C42" s="4">
        <v>0.83888888888888891</v>
      </c>
      <c r="D42" s="7">
        <v>0.87152777777777779</v>
      </c>
      <c r="E42" s="4"/>
      <c r="G42" s="4"/>
      <c r="I42" s="4"/>
      <c r="K42" s="4"/>
      <c r="M42" s="4"/>
      <c r="O42" s="4"/>
      <c r="Q42" s="4"/>
      <c r="S42" s="8">
        <f t="shared" si="4"/>
        <v>0.83888888888888891</v>
      </c>
      <c r="T42" s="7">
        <f t="shared" si="4"/>
        <v>0.87152777777777779</v>
      </c>
      <c r="V42" s="8">
        <f t="shared" ref="V42" si="5">(T42-S42)</f>
        <v>3.2638888888888884E-2</v>
      </c>
      <c r="W42" s="4"/>
    </row>
    <row r="43" spans="1:23" x14ac:dyDescent="0.25">
      <c r="A43" s="41" t="s">
        <v>22</v>
      </c>
      <c r="C43" s="9">
        <v>2</v>
      </c>
      <c r="D43" s="9"/>
      <c r="E43" s="9">
        <v>1</v>
      </c>
      <c r="F43" s="9"/>
      <c r="G43" s="9">
        <v>1</v>
      </c>
      <c r="H43" s="9"/>
      <c r="I43" s="9">
        <v>1</v>
      </c>
      <c r="J43" s="9"/>
      <c r="K43" s="9">
        <v>1</v>
      </c>
      <c r="L43" s="9"/>
      <c r="M43" s="9">
        <v>1</v>
      </c>
      <c r="N43" s="9"/>
      <c r="O43" s="9">
        <v>1</v>
      </c>
      <c r="P43" s="9"/>
      <c r="Q43" s="10"/>
      <c r="R43" s="10"/>
      <c r="S43" s="9">
        <f t="shared" si="4"/>
        <v>8</v>
      </c>
    </row>
    <row r="44" spans="1:23" x14ac:dyDescent="0.25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>
        <f>SUM(S41:S42)</f>
        <v>6.4888888888888889</v>
      </c>
      <c r="T44" s="10">
        <f>SUM(T41:T42)</f>
        <v>6.7965277777777775</v>
      </c>
      <c r="V44" s="8">
        <f t="shared" ref="V44" si="6">(T44-S44)</f>
        <v>0.30763888888888857</v>
      </c>
      <c r="W44" s="4">
        <f>V44/S43</f>
        <v>3.8454861111111072E-2</v>
      </c>
    </row>
    <row r="45" spans="1:23" x14ac:dyDescent="0.25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3" x14ac:dyDescent="0.2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32">
        <v>2021</v>
      </c>
      <c r="S46" s="32">
        <f>SUM(S38,S43)</f>
        <v>19</v>
      </c>
      <c r="T46" s="35"/>
      <c r="U46" s="35"/>
      <c r="V46" s="35"/>
      <c r="W46" s="32"/>
    </row>
    <row r="47" spans="1:23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35"/>
      <c r="S47" s="35">
        <f>SUM(S39,S44)</f>
        <v>15.975</v>
      </c>
      <c r="T47" s="35">
        <f>SUM(T39,T44)</f>
        <v>16.797222222222224</v>
      </c>
      <c r="U47" s="35"/>
      <c r="V47" s="35">
        <f t="shared" ref="V47" si="7">(T47-S47)</f>
        <v>0.82222222222222463</v>
      </c>
      <c r="W47" s="31">
        <f>V47/S46</f>
        <v>4.3274853801169716E-2</v>
      </c>
    </row>
    <row r="48" spans="1:23" x14ac:dyDescent="0.25">
      <c r="A48" s="38">
        <v>2022</v>
      </c>
      <c r="S48" s="11"/>
    </row>
    <row r="49" spans="1:23" x14ac:dyDescent="0.25">
      <c r="A49" s="39" t="s">
        <v>2</v>
      </c>
      <c r="B49" s="2">
        <v>3</v>
      </c>
      <c r="C49" s="4">
        <v>0.80208333333333337</v>
      </c>
      <c r="D49" s="7">
        <v>0.84930555555555554</v>
      </c>
      <c r="E49" s="4">
        <v>0.85416666666666663</v>
      </c>
      <c r="F49" s="7">
        <v>0.86597222222222225</v>
      </c>
      <c r="G49" s="4">
        <v>0.88263888888888886</v>
      </c>
      <c r="H49" s="7">
        <v>0.99444444444444446</v>
      </c>
      <c r="I49" s="4">
        <v>0.9</v>
      </c>
      <c r="J49" s="7">
        <v>0.9243055555555556</v>
      </c>
      <c r="K49" s="4">
        <v>0.93125000000000002</v>
      </c>
      <c r="L49" s="7">
        <v>0.97916666666666663</v>
      </c>
      <c r="M49" s="4">
        <v>0.93888888888888899</v>
      </c>
      <c r="N49" s="7">
        <v>0.97638888888888886</v>
      </c>
      <c r="O49" s="4"/>
      <c r="Q49" s="4"/>
      <c r="S49" s="8">
        <f>SUM(C49,E49,G49,I49,K49,M49,O49)</f>
        <v>5.3090277777777777</v>
      </c>
      <c r="T49" s="7">
        <f>SUM(D49,F49,H49,J49,L49,N49,P49)</f>
        <v>5.5895833333333336</v>
      </c>
      <c r="V49" s="8">
        <f>(T49-S49)</f>
        <v>0.28055555555555589</v>
      </c>
      <c r="W49" s="4"/>
    </row>
    <row r="50" spans="1:23" x14ac:dyDescent="0.25">
      <c r="A50" s="39" t="s">
        <v>6</v>
      </c>
      <c r="B50" s="2">
        <v>3</v>
      </c>
      <c r="C50" s="4">
        <v>0.79375000000000007</v>
      </c>
      <c r="D50" s="7">
        <v>0.86041666666666661</v>
      </c>
      <c r="E50" s="4">
        <v>0.88888888888888884</v>
      </c>
      <c r="F50" s="7">
        <v>1.0006944444444443</v>
      </c>
      <c r="G50" s="4"/>
      <c r="I50" s="4"/>
      <c r="K50" s="4"/>
      <c r="M50" s="4"/>
      <c r="O50" s="4"/>
      <c r="Q50" s="4"/>
      <c r="S50" s="8">
        <f>SUM(C50,E50,G50,I50,K50,M50,O50)</f>
        <v>1.682638888888889</v>
      </c>
      <c r="T50" s="7">
        <f>SUM(D50,F50,H50,J50,L50,N50,P50)</f>
        <v>1.8611111111111109</v>
      </c>
      <c r="V50" s="8">
        <f t="shared" ref="V50" si="8">(T50-S50)</f>
        <v>0.17847222222222192</v>
      </c>
      <c r="W50" s="4"/>
    </row>
    <row r="51" spans="1:23" x14ac:dyDescent="0.25">
      <c r="A51" s="41" t="s">
        <v>22</v>
      </c>
      <c r="C51" s="9">
        <v>2</v>
      </c>
      <c r="D51" s="9"/>
      <c r="E51" s="9">
        <v>2</v>
      </c>
      <c r="F51" s="9"/>
      <c r="G51" s="9">
        <v>1</v>
      </c>
      <c r="H51" s="9"/>
      <c r="I51" s="9">
        <v>1</v>
      </c>
      <c r="J51" s="9"/>
      <c r="K51" s="9">
        <v>1</v>
      </c>
      <c r="L51" s="9"/>
      <c r="M51" s="9">
        <v>1</v>
      </c>
      <c r="N51" s="9"/>
      <c r="O51" s="9"/>
      <c r="P51" s="9"/>
      <c r="Q51" s="9"/>
      <c r="R51" s="10"/>
      <c r="S51" s="9">
        <f>SUM(C51,E51,G51,I51,K51,M51,O51)</f>
        <v>8</v>
      </c>
    </row>
    <row r="52" spans="1:23" x14ac:dyDescent="0.25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>
        <f>SUM(S49:S50)</f>
        <v>6.9916666666666671</v>
      </c>
      <c r="T52" s="10">
        <f>SUM(T49:T50)</f>
        <v>7.4506944444444443</v>
      </c>
      <c r="V52" s="8">
        <f t="shared" ref="V52" si="9">(T52-S52)</f>
        <v>0.45902777777777715</v>
      </c>
      <c r="W52" s="4">
        <f>V52/S51</f>
        <v>5.7378472222222143E-2</v>
      </c>
    </row>
    <row r="53" spans="1:23" x14ac:dyDescent="0.2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9"/>
    </row>
    <row r="54" spans="1:23" x14ac:dyDescent="0.25">
      <c r="A54" s="39" t="s">
        <v>5</v>
      </c>
      <c r="B54" s="2">
        <v>4</v>
      </c>
      <c r="C54" s="4">
        <v>0.73263888888888884</v>
      </c>
      <c r="D54" s="7">
        <v>0.75694444444444453</v>
      </c>
      <c r="E54" s="4">
        <v>0.74861111111111101</v>
      </c>
      <c r="F54" s="7">
        <v>0.77013888888888893</v>
      </c>
      <c r="G54" s="4">
        <v>0.76736111111111116</v>
      </c>
      <c r="H54" s="7">
        <v>0.79861111111111116</v>
      </c>
      <c r="I54" s="4">
        <v>0.81111111111111101</v>
      </c>
      <c r="J54" s="7">
        <v>0.82986111111111116</v>
      </c>
      <c r="K54" s="4">
        <v>0.85763888888888884</v>
      </c>
      <c r="L54" s="7">
        <v>0.89097222222222217</v>
      </c>
      <c r="M54" s="4">
        <v>0.86944444444444446</v>
      </c>
      <c r="N54" s="7">
        <v>0.8881944444444444</v>
      </c>
      <c r="O54" s="4">
        <v>0.87430555555555556</v>
      </c>
      <c r="P54" s="7">
        <v>0.86319444444444438</v>
      </c>
      <c r="Q54" s="4"/>
      <c r="S54" s="8">
        <f t="shared" ref="S54:S57" si="10">SUM(C54,E54,G54,I54,K54,M54,O54)</f>
        <v>5.6611111111111105</v>
      </c>
      <c r="T54" s="7">
        <f t="shared" ref="T54:T55" si="11">SUM(D54,F54,H54,J54,L54,N54,P54)</f>
        <v>5.7979166666666675</v>
      </c>
      <c r="V54" s="8">
        <f>(T54-S54)</f>
        <v>0.13680555555555696</v>
      </c>
      <c r="W54" s="4"/>
    </row>
    <row r="55" spans="1:23" x14ac:dyDescent="0.25">
      <c r="A55" s="39" t="s">
        <v>19</v>
      </c>
      <c r="B55" s="2">
        <v>4</v>
      </c>
      <c r="C55" s="4">
        <v>0.77708333333333324</v>
      </c>
      <c r="D55" s="7">
        <v>0.80555555555555547</v>
      </c>
      <c r="E55" s="4">
        <v>0.80486111111111114</v>
      </c>
      <c r="F55" s="7">
        <v>0.84930555555555554</v>
      </c>
      <c r="G55" s="4">
        <v>0.83958333333333324</v>
      </c>
      <c r="H55" s="7">
        <v>0.88263888888888886</v>
      </c>
      <c r="I55" s="4">
        <v>0.87152777777777779</v>
      </c>
      <c r="J55" s="7">
        <v>0.93541666666666667</v>
      </c>
      <c r="K55" s="4">
        <v>0.8847222222222223</v>
      </c>
      <c r="L55" s="7">
        <v>0.90902777777777777</v>
      </c>
      <c r="M55" s="4">
        <v>0.89513888888888893</v>
      </c>
      <c r="N55" s="7">
        <v>0.97986111111111107</v>
      </c>
      <c r="O55" s="4">
        <v>0.98125000000000007</v>
      </c>
      <c r="P55" s="7">
        <v>1.0333333333333334</v>
      </c>
      <c r="Q55" s="4"/>
      <c r="S55" s="8">
        <f t="shared" si="10"/>
        <v>6.0541666666666663</v>
      </c>
      <c r="T55" s="7">
        <f t="shared" si="11"/>
        <v>6.3951388888888889</v>
      </c>
      <c r="V55" s="8">
        <f t="shared" ref="V55" si="12">(T55-S55)</f>
        <v>0.34097222222222268</v>
      </c>
      <c r="W55" s="4"/>
    </row>
    <row r="56" spans="1:23" x14ac:dyDescent="0.25">
      <c r="A56" s="39" t="s">
        <v>4</v>
      </c>
      <c r="B56" s="2">
        <v>4</v>
      </c>
      <c r="C56" s="4">
        <v>0.82986111111111116</v>
      </c>
      <c r="D56" s="7">
        <v>0.87777777777777777</v>
      </c>
      <c r="E56" s="4">
        <v>0.91041666666666676</v>
      </c>
      <c r="F56" s="7">
        <v>0.92152777777777783</v>
      </c>
      <c r="G56" s="4">
        <v>0.88541666666666663</v>
      </c>
      <c r="H56" s="7">
        <v>0.92361111111111116</v>
      </c>
      <c r="I56" s="4">
        <v>0.88680555555555562</v>
      </c>
      <c r="J56" s="7">
        <v>0.93958333333333333</v>
      </c>
      <c r="K56" s="4"/>
      <c r="M56" s="4"/>
      <c r="O56" s="4"/>
      <c r="Q56" s="4"/>
      <c r="S56" s="8">
        <f t="shared" ref="S56" si="13">SUM(C56,E56,G56,I56,K56,M56,O56)</f>
        <v>3.5125000000000002</v>
      </c>
      <c r="T56" s="7">
        <f t="shared" ref="T56" si="14">SUM(D56,F56,H56,J56,L56,N56,P56)</f>
        <v>3.6625000000000001</v>
      </c>
      <c r="V56" s="8">
        <f t="shared" ref="V56" si="15">(T56-S56)</f>
        <v>0.14999999999999991</v>
      </c>
      <c r="W56" s="4"/>
    </row>
    <row r="57" spans="1:23" x14ac:dyDescent="0.25">
      <c r="A57" s="41" t="s">
        <v>22</v>
      </c>
      <c r="C57" s="9">
        <v>3</v>
      </c>
      <c r="D57" s="9"/>
      <c r="E57" s="9">
        <v>3</v>
      </c>
      <c r="F57" s="9"/>
      <c r="G57" s="9">
        <v>3</v>
      </c>
      <c r="H57" s="9"/>
      <c r="I57" s="9">
        <v>3</v>
      </c>
      <c r="J57" s="9"/>
      <c r="K57" s="9">
        <v>2</v>
      </c>
      <c r="L57" s="9"/>
      <c r="M57" s="9">
        <v>2</v>
      </c>
      <c r="N57" s="9"/>
      <c r="O57" s="9">
        <v>2</v>
      </c>
      <c r="P57" s="9"/>
      <c r="Q57" s="10"/>
      <c r="R57" s="10"/>
      <c r="S57" s="9">
        <f t="shared" si="10"/>
        <v>18</v>
      </c>
    </row>
    <row r="58" spans="1:23" x14ac:dyDescent="0.25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>
        <f>SUM(S54:S55)</f>
        <v>11.715277777777777</v>
      </c>
      <c r="T58" s="10">
        <f>SUM(T54:T55)</f>
        <v>12.193055555555556</v>
      </c>
      <c r="V58" s="8">
        <f t="shared" ref="V58" si="16">(T58-S58)</f>
        <v>0.47777777777777963</v>
      </c>
      <c r="W58" s="4">
        <f>V58/S57</f>
        <v>2.6543209876543312E-2</v>
      </c>
    </row>
    <row r="59" spans="1:23" x14ac:dyDescent="0.25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3" x14ac:dyDescent="0.25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32">
        <v>2022</v>
      </c>
      <c r="S60" s="32">
        <f>SUM(S51,S57)</f>
        <v>26</v>
      </c>
      <c r="T60" s="35"/>
      <c r="U60" s="35"/>
      <c r="V60" s="35"/>
      <c r="W60" s="32"/>
    </row>
    <row r="61" spans="1:23" x14ac:dyDescent="0.25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35"/>
      <c r="S61" s="35">
        <f>SUM(S52,S58)</f>
        <v>18.706944444444446</v>
      </c>
      <c r="T61" s="35">
        <f>SUM(T52,T58)</f>
        <v>19.643750000000001</v>
      </c>
      <c r="U61" s="35"/>
      <c r="V61" s="35">
        <f t="shared" ref="V61" si="17">(T61-S61)</f>
        <v>0.936805555555555</v>
      </c>
      <c r="W61" s="31">
        <f>V61/S60</f>
        <v>3.6030982905982882E-2</v>
      </c>
    </row>
    <row r="62" spans="1:23" x14ac:dyDescent="0.25">
      <c r="S62" s="11"/>
    </row>
    <row r="63" spans="1:23" x14ac:dyDescent="0.25">
      <c r="S63" s="24">
        <f>SUM(S46,S33,S18, S60)</f>
        <v>112</v>
      </c>
      <c r="T63" s="25"/>
    </row>
    <row r="64" spans="1:23" x14ac:dyDescent="0.25">
      <c r="S64" s="25">
        <f>SUM(S44,S39,S31,S25,S16,S12,S6,S52,S58)</f>
        <v>91.120833333333337</v>
      </c>
      <c r="T64" s="25">
        <f>SUM(T44,T39,T31,T25,T16,T12,T6,T52,T58)</f>
        <v>95.219444444444434</v>
      </c>
      <c r="V64" s="8">
        <f t="shared" ref="V64" si="18">(T64-S64)</f>
        <v>4.0986111111110972</v>
      </c>
      <c r="W64" s="4">
        <f>V64/S63</f>
        <v>3.659474206349194E-2</v>
      </c>
    </row>
    <row r="65" spans="1:20" x14ac:dyDescent="0.25">
      <c r="S65" s="25"/>
      <c r="T65" s="25"/>
    </row>
    <row r="66" spans="1:20" ht="15.75" x14ac:dyDescent="0.25">
      <c r="A66" s="14"/>
      <c r="B66" s="21"/>
      <c r="C66" s="4"/>
      <c r="D66" s="4"/>
      <c r="E66" s="4"/>
      <c r="F66" s="4"/>
      <c r="G66" s="4"/>
      <c r="H66" s="4"/>
      <c r="I66" s="15"/>
      <c r="J66" s="4"/>
      <c r="K66" s="16"/>
      <c r="L66" s="4"/>
      <c r="M66" s="16"/>
      <c r="O66" s="16"/>
      <c r="Q66" s="16"/>
      <c r="R66" s="16"/>
    </row>
    <row r="67" spans="1:20" ht="15.75" x14ac:dyDescent="0.25">
      <c r="A67" s="14"/>
      <c r="B67" s="21"/>
      <c r="C67" s="4"/>
      <c r="D67" s="4"/>
      <c r="E67" s="4"/>
      <c r="F67" s="4"/>
      <c r="G67" s="4"/>
      <c r="H67" s="4"/>
      <c r="I67" s="15"/>
      <c r="J67" s="4"/>
      <c r="K67" s="16"/>
      <c r="L67" s="4"/>
      <c r="M67" s="16"/>
      <c r="O67" s="16"/>
      <c r="Q67" s="16"/>
      <c r="R67" s="16"/>
    </row>
    <row r="68" spans="1:20" ht="15.75" x14ac:dyDescent="0.25">
      <c r="A68" s="17"/>
      <c r="B68" s="22"/>
      <c r="C68" s="4"/>
      <c r="D68" s="4"/>
      <c r="E68" s="4"/>
      <c r="F68" s="4"/>
      <c r="G68" s="4"/>
      <c r="H68" s="4"/>
      <c r="I68" s="15"/>
      <c r="J68" s="4"/>
      <c r="K68" s="16"/>
      <c r="L68" s="4"/>
      <c r="M68" s="16"/>
      <c r="O68" s="16"/>
      <c r="Q68" s="16"/>
      <c r="R68" s="16"/>
    </row>
    <row r="69" spans="1:20" ht="15.75" x14ac:dyDescent="0.25">
      <c r="A69" s="17"/>
      <c r="B69" s="22"/>
      <c r="C69" s="4"/>
      <c r="D69" s="4"/>
      <c r="E69" s="4"/>
      <c r="F69" s="4"/>
      <c r="G69" s="4"/>
      <c r="H69" s="4"/>
      <c r="I69" s="15"/>
      <c r="J69" s="4"/>
      <c r="K69" s="16"/>
      <c r="L69" s="4"/>
      <c r="M69" s="16"/>
      <c r="O69" s="16"/>
      <c r="Q69" s="16"/>
      <c r="R69" s="16"/>
    </row>
    <row r="70" spans="1:20" ht="15.75" x14ac:dyDescent="0.25">
      <c r="A70" s="17"/>
      <c r="B70" s="22"/>
      <c r="C70" s="4"/>
      <c r="D70" s="4"/>
      <c r="E70" s="4"/>
      <c r="F70" s="4"/>
      <c r="G70" s="4"/>
      <c r="H70" s="4"/>
      <c r="I70" s="15"/>
      <c r="J70" s="4"/>
      <c r="K70" s="16"/>
      <c r="L70" s="4"/>
      <c r="M70" s="16"/>
      <c r="O70" s="16"/>
      <c r="Q70" s="16"/>
      <c r="R70" s="16"/>
    </row>
    <row r="71" spans="1:20" x14ac:dyDescent="0.25">
      <c r="A71" s="42"/>
      <c r="B71" s="13"/>
      <c r="C71" s="4"/>
      <c r="D71"/>
      <c r="E71" s="4"/>
      <c r="F71"/>
      <c r="G71" s="4"/>
      <c r="H71"/>
      <c r="I71" s="4"/>
      <c r="J71"/>
      <c r="K71" s="4"/>
      <c r="L71"/>
      <c r="M71" s="4"/>
      <c r="N71" s="18"/>
      <c r="O71" s="4"/>
      <c r="P71" s="18"/>
      <c r="Q71" s="4"/>
      <c r="R71" s="19"/>
      <c r="S71" s="11"/>
    </row>
    <row r="72" spans="1:20" x14ac:dyDescent="0.25">
      <c r="A72" s="42"/>
      <c r="B72" s="13"/>
      <c r="C72" s="4"/>
      <c r="D72"/>
      <c r="E72" s="4"/>
      <c r="F72"/>
      <c r="G72" s="4"/>
      <c r="H72"/>
      <c r="I72" s="4"/>
      <c r="J72"/>
      <c r="K72" s="4"/>
      <c r="L72"/>
      <c r="M72" s="4"/>
      <c r="N72" s="18"/>
      <c r="O72" s="4"/>
      <c r="P72" s="18"/>
      <c r="Q72" s="4"/>
      <c r="R72" s="19"/>
      <c r="S72" s="11"/>
    </row>
    <row r="73" spans="1:20" x14ac:dyDescent="0.25">
      <c r="B73" s="23"/>
      <c r="C73" s="20"/>
      <c r="D73"/>
      <c r="E73" s="4"/>
      <c r="F73"/>
      <c r="G73" s="4"/>
      <c r="H73"/>
      <c r="I73" s="4"/>
      <c r="J73"/>
      <c r="K73" s="4"/>
      <c r="L73"/>
      <c r="M73" s="4"/>
      <c r="N73" s="18"/>
      <c r="O73" s="4"/>
      <c r="P73" s="18"/>
      <c r="Q73" s="4"/>
      <c r="R73" s="19"/>
      <c r="S73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Qual by division</vt:lpstr>
      <vt:lpstr>Team time</vt:lpstr>
      <vt:lpstr>SCCAL Boys (Ind)</vt:lpstr>
      <vt:lpstr>SCCAL Girls (Ind)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Filios</dc:creator>
  <cp:lastModifiedBy>Steve Filios</cp:lastModifiedBy>
  <dcterms:created xsi:type="dcterms:W3CDTF">2022-08-16T21:16:01Z</dcterms:created>
  <dcterms:modified xsi:type="dcterms:W3CDTF">2023-08-17T19:12:38Z</dcterms:modified>
</cp:coreProperties>
</file>